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U46" i="1"/>
  <c r="U45"/>
  <c r="AC44"/>
  <c r="AA44"/>
  <c r="Z44"/>
  <c r="Y44"/>
  <c r="X44"/>
  <c r="W44"/>
  <c r="V44"/>
  <c r="V78"/>
  <c r="W78"/>
  <c r="X78"/>
  <c r="Y78"/>
  <c r="Z78"/>
  <c r="AA78"/>
  <c r="AC83"/>
  <c r="U83"/>
  <c r="T83" s="1"/>
  <c r="AA86" l="1"/>
  <c r="AA77"/>
  <c r="Z77"/>
  <c r="Y77"/>
  <c r="X77"/>
  <c r="W77"/>
  <c r="V77"/>
  <c r="U44"/>
  <c r="U84"/>
  <c r="AC82"/>
  <c r="U82"/>
  <c r="T82" s="1"/>
  <c r="U81"/>
  <c r="T81" s="1"/>
  <c r="U80"/>
  <c r="T80" s="1"/>
  <c r="U79"/>
  <c r="AC65"/>
  <c r="AC47"/>
  <c r="AC37"/>
  <c r="AC31"/>
  <c r="AC23"/>
  <c r="AC24"/>
  <c r="U54"/>
  <c r="U56"/>
  <c r="U57"/>
  <c r="U59"/>
  <c r="U60"/>
  <c r="U62"/>
  <c r="U63"/>
  <c r="U64"/>
  <c r="U65"/>
  <c r="U69"/>
  <c r="U71"/>
  <c r="U72"/>
  <c r="U76"/>
  <c r="AA75"/>
  <c r="AA70"/>
  <c r="AA68"/>
  <c r="AA67"/>
  <c r="AA61"/>
  <c r="AA58"/>
  <c r="AA55"/>
  <c r="AA53"/>
  <c r="AA52"/>
  <c r="AA47"/>
  <c r="AA40"/>
  <c r="U41"/>
  <c r="U42"/>
  <c r="U43"/>
  <c r="U48"/>
  <c r="U49"/>
  <c r="U50"/>
  <c r="AA37"/>
  <c r="U35"/>
  <c r="U36"/>
  <c r="U38"/>
  <c r="U39"/>
  <c r="AA34"/>
  <c r="AA31"/>
  <c r="AA28"/>
  <c r="AA20"/>
  <c r="AA21"/>
  <c r="U22"/>
  <c r="U23"/>
  <c r="U24"/>
  <c r="U25"/>
  <c r="U26"/>
  <c r="U27"/>
  <c r="U29"/>
  <c r="U30"/>
  <c r="U32"/>
  <c r="U33"/>
  <c r="AA13"/>
  <c r="U14"/>
  <c r="U15"/>
  <c r="U17"/>
  <c r="U18"/>
  <c r="V16"/>
  <c r="W16"/>
  <c r="X16"/>
  <c r="Y16"/>
  <c r="Z16"/>
  <c r="V13"/>
  <c r="W13"/>
  <c r="X13"/>
  <c r="Y13"/>
  <c r="Z13"/>
  <c r="AC16"/>
  <c r="AC7"/>
  <c r="AC8"/>
  <c r="U7"/>
  <c r="U8"/>
  <c r="U9"/>
  <c r="U10"/>
  <c r="U11"/>
  <c r="U12"/>
  <c r="U6"/>
  <c r="AA5"/>
  <c r="AA4"/>
  <c r="V21"/>
  <c r="W21"/>
  <c r="X21"/>
  <c r="Y21"/>
  <c r="Z21"/>
  <c r="V5"/>
  <c r="W5"/>
  <c r="X5"/>
  <c r="Y5"/>
  <c r="Z5"/>
  <c r="V53"/>
  <c r="W53"/>
  <c r="X53"/>
  <c r="Y53"/>
  <c r="Z53"/>
  <c r="Z58"/>
  <c r="Y58"/>
  <c r="X58"/>
  <c r="W58"/>
  <c r="V58"/>
  <c r="Z55"/>
  <c r="Y55"/>
  <c r="X55"/>
  <c r="W55"/>
  <c r="V55"/>
  <c r="V75"/>
  <c r="V73" s="1"/>
  <c r="W75"/>
  <c r="W73" s="1"/>
  <c r="X75"/>
  <c r="X73" s="1"/>
  <c r="Y75"/>
  <c r="Y73" s="1"/>
  <c r="Z75"/>
  <c r="Z73" s="1"/>
  <c r="V74"/>
  <c r="W74"/>
  <c r="X74"/>
  <c r="Y74"/>
  <c r="Z74"/>
  <c r="V68"/>
  <c r="W68"/>
  <c r="X68"/>
  <c r="Y68"/>
  <c r="Z68"/>
  <c r="Z70"/>
  <c r="Y70"/>
  <c r="X70"/>
  <c r="W70"/>
  <c r="V70"/>
  <c r="Z67"/>
  <c r="Z66" s="1"/>
  <c r="Y67"/>
  <c r="X67"/>
  <c r="W67"/>
  <c r="V67"/>
  <c r="V66" s="1"/>
  <c r="Y66"/>
  <c r="V52"/>
  <c r="W52"/>
  <c r="X52"/>
  <c r="Y52"/>
  <c r="Z52"/>
  <c r="V61"/>
  <c r="W61"/>
  <c r="X61"/>
  <c r="Y61"/>
  <c r="Z61"/>
  <c r="V20"/>
  <c r="W20"/>
  <c r="X20"/>
  <c r="Y20"/>
  <c r="Z20"/>
  <c r="V47"/>
  <c r="W47"/>
  <c r="X47"/>
  <c r="Y47"/>
  <c r="Z47"/>
  <c r="Z40"/>
  <c r="Y40"/>
  <c r="X40"/>
  <c r="W40"/>
  <c r="V40"/>
  <c r="Z37"/>
  <c r="Y37"/>
  <c r="X37"/>
  <c r="W37"/>
  <c r="V37"/>
  <c r="Z31"/>
  <c r="Y31"/>
  <c r="X31"/>
  <c r="W31"/>
  <c r="V31"/>
  <c r="Z34"/>
  <c r="Y34"/>
  <c r="X34"/>
  <c r="W34"/>
  <c r="V34"/>
  <c r="U34" s="1"/>
  <c r="Z28"/>
  <c r="Y28"/>
  <c r="X28"/>
  <c r="W28"/>
  <c r="V28"/>
  <c r="AC13"/>
  <c r="V4"/>
  <c r="W4"/>
  <c r="X4"/>
  <c r="Y4"/>
  <c r="Z4"/>
  <c r="X66" l="1"/>
  <c r="AA66"/>
  <c r="Z86"/>
  <c r="Y86"/>
  <c r="U37"/>
  <c r="W86"/>
  <c r="U70"/>
  <c r="T79"/>
  <c r="U78"/>
  <c r="V86"/>
  <c r="U86" s="1"/>
  <c r="X86"/>
  <c r="U74"/>
  <c r="U28"/>
  <c r="U31"/>
  <c r="U47"/>
  <c r="Z19"/>
  <c r="X19"/>
  <c r="V19"/>
  <c r="U61"/>
  <c r="U52"/>
  <c r="U68"/>
  <c r="U55"/>
  <c r="U58"/>
  <c r="U53"/>
  <c r="Y19"/>
  <c r="U21"/>
  <c r="U16"/>
  <c r="AA87"/>
  <c r="W19"/>
  <c r="U20"/>
  <c r="AA73"/>
  <c r="U73" s="1"/>
  <c r="U40"/>
  <c r="U75"/>
  <c r="U67"/>
  <c r="AA51"/>
  <c r="AA19"/>
  <c r="AA3"/>
  <c r="U13"/>
  <c r="U5"/>
  <c r="Z87"/>
  <c r="X87"/>
  <c r="V87"/>
  <c r="Y87"/>
  <c r="Y85" s="1"/>
  <c r="W87"/>
  <c r="W85" s="1"/>
  <c r="U4"/>
  <c r="Y51"/>
  <c r="W51"/>
  <c r="Z51"/>
  <c r="X51"/>
  <c r="V51"/>
  <c r="W66"/>
  <c r="Z3"/>
  <c r="X3"/>
  <c r="V3"/>
  <c r="Y3"/>
  <c r="W3"/>
  <c r="U87" l="1"/>
  <c r="U66"/>
  <c r="U19"/>
  <c r="U77"/>
  <c r="AA85"/>
  <c r="U51"/>
  <c r="U3"/>
  <c r="X85"/>
  <c r="Z85"/>
  <c r="V85"/>
  <c r="U85" l="1"/>
</calcChain>
</file>

<file path=xl/sharedStrings.xml><?xml version="1.0" encoding="utf-8"?>
<sst xmlns="http://schemas.openxmlformats.org/spreadsheetml/2006/main" count="210" uniqueCount="97">
  <si>
    <t>Наименование муниципальной программы</t>
  </si>
  <si>
    <t>Наименование подпрограммы</t>
  </si>
  <si>
    <t>Наименование основного мероприятия</t>
  </si>
  <si>
    <t>Наименование мероприятия</t>
  </si>
  <si>
    <t>Номер муниципальной программы</t>
  </si>
  <si>
    <t>Номер подпрограммы</t>
  </si>
  <si>
    <t>Номер основного мероприятия</t>
  </si>
  <si>
    <t>Номер мероприятия</t>
  </si>
  <si>
    <t>01</t>
  </si>
  <si>
    <t>02</t>
  </si>
  <si>
    <t>03</t>
  </si>
  <si>
    <t>04</t>
  </si>
  <si>
    <t>05</t>
  </si>
  <si>
    <t xml:space="preserve">«Развитие образования Седельниковского муниципального района» </t>
  </si>
  <si>
    <t xml:space="preserve">Реализация дополнительных мероприятий в области содействия занятости населения </t>
  </si>
  <si>
    <t xml:space="preserve">Развитие системы дополнительного образования детей </t>
  </si>
  <si>
    <t>Организация методического и финансово-экономического обеспечения в сфере образования</t>
  </si>
  <si>
    <t xml:space="preserve">Развитие системы управления образования </t>
  </si>
  <si>
    <t xml:space="preserve">Охрана семьи и детства </t>
  </si>
  <si>
    <t xml:space="preserve">Дошкольное образование (организация общеобразовательного процесса) </t>
  </si>
  <si>
    <t xml:space="preserve">Общее образование (организация общеобразовательного процесса) </t>
  </si>
  <si>
    <t xml:space="preserve">ЦСР </t>
  </si>
  <si>
    <t xml:space="preserve">Обеспечение выполнения функций учреждениями в сфере образования (сады) </t>
  </si>
  <si>
    <t xml:space="preserve">Всего </t>
  </si>
  <si>
    <t xml:space="preserve">Наименование  целевого индикатора </t>
  </si>
  <si>
    <t>0110210010</t>
  </si>
  <si>
    <t>Оказание услуг муниципальными учреждениями в сфере общего образования в части софинансирования выплаты заработной платы</t>
  </si>
  <si>
    <t>0110119950</t>
  </si>
  <si>
    <t>Оказание услуг муниципальными учреждениями в сфере дошкольного образования в части софинансирования выплаты заработной платы</t>
  </si>
  <si>
    <t>0110219950</t>
  </si>
  <si>
    <t>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</si>
  <si>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0110270080</t>
  </si>
  <si>
    <t xml:space="preserve">Организация ежегодного медицинского осмотра работников образовательных учреждений </t>
  </si>
  <si>
    <t>Доля работников образовательных учреждений, прошедших медосмотр, от общего количества работников образовательных учреждений</t>
  </si>
  <si>
    <t xml:space="preserve">Организация питания в дошкольных учреждениях относящихся к льготным категориям дети-сироты </t>
  </si>
  <si>
    <t>Организация питания в дошкольных учреждениях относящихся к льготным категориям дети-инвалиды</t>
  </si>
  <si>
    <t xml:space="preserve">Организация питания в дошкольных учреждениях относящихся к льготным категориям многодетные семьи </t>
  </si>
  <si>
    <t xml:space="preserve">Доля детей </t>
  </si>
  <si>
    <t xml:space="preserve">Источник финансирования </t>
  </si>
  <si>
    <t xml:space="preserve">мест.б </t>
  </si>
  <si>
    <t>Всего</t>
  </si>
  <si>
    <t>Обл.б.</t>
  </si>
  <si>
    <t xml:space="preserve">Мест.б . </t>
  </si>
  <si>
    <t xml:space="preserve">Обл. б. 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</si>
  <si>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</si>
  <si>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Ремонт зданий и материально-техническое оснащение муниципальных образовательных организаций Седельниковского муниципального района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</si>
  <si>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Повышение МРОТ </t>
  </si>
  <si>
    <t>Средняя заработная плата младших воспитателей</t>
  </si>
  <si>
    <t xml:space="preserve">Количество учреждений </t>
  </si>
  <si>
    <t xml:space="preserve">Обеспечение выполнения функций учреждений общего образования (школы)  </t>
  </si>
  <si>
    <t>0110110010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</si>
  <si>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</si>
  <si>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0110170080</t>
  </si>
  <si>
    <t xml:space="preserve">обл.б </t>
  </si>
  <si>
    <t>Организация горячего питания обучающихся в муниципальных образовательных организациях общего образования</t>
  </si>
  <si>
    <t xml:space="preserve">Доля обучающихся в муниципальных общеобразовательных организациях, обеспечиваемых горячим питанием (готовой к употреблению пищевой продукцией) 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</si>
  <si>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</t>
  </si>
  <si>
    <t>Ремонт учебных зданий, установка систем и оборудования пожарной и общей безопасности в муниципальных образовательных организациях</t>
  </si>
  <si>
    <t>Организация и осуществление мероприятий по работе с детьми и молодежью</t>
  </si>
  <si>
    <t>мест.б.</t>
  </si>
  <si>
    <t>Доля участников районных олимпиад, конкурсов, конференций, соревнований от общего количества обучающихся</t>
  </si>
  <si>
    <t>Обеспечение выполнения функций учреждений дополнительного образования детей</t>
  </si>
  <si>
    <t>0110410010</t>
  </si>
  <si>
    <t xml:space="preserve"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</si>
  <si>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</si>
  <si>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Организация и проведение  конкурсов, турниров,  соревнований</t>
  </si>
  <si>
    <t>06</t>
  </si>
  <si>
    <t>Обеспечение выполнения функций учреждений учебно-методического сопровождения, централизованного финансово-экономического обеспечения в сфере образования</t>
  </si>
  <si>
    <t>0110310010</t>
  </si>
  <si>
    <t>Руководство и управление в сфере образования</t>
  </si>
  <si>
    <t>0110419950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</si>
  <si>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образования, расположенные на территории Омской области</t>
  </si>
  <si>
    <t xml:space="preserve">Обл.б. 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</si>
  <si>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</si>
  <si>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Осуществление гсударственных полномочий по предоставлению мер социальной поддержки приемным семьям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</si>
  <si>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</si>
  <si>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 xml:space="preserve">Количество граждан, желающих взять на воспитание детей-сирот и детей, оставшихся без попечения родителей </t>
  </si>
  <si>
    <t>Осуществление государственных полномочий по опеке и попечительству над несовершеннолетними</t>
  </si>
  <si>
    <t>0140570010</t>
  </si>
  <si>
    <t>0140571250</t>
  </si>
  <si>
    <t>0140570330</t>
  </si>
  <si>
    <t>0140570290</t>
  </si>
  <si>
    <t>0140570110</t>
  </si>
  <si>
    <t xml:space="preserve">Количество специалистов </t>
  </si>
  <si>
    <t>Доля приемных родителей и приемных семей, получающих меры социальной поддержки</t>
  </si>
  <si>
    <t xml:space="preserve">Организация питания в общеобразовательных учреждениях относящихся к льготным категориям многодетные семьи </t>
  </si>
  <si>
    <t xml:space="preserve">Организация питания в общеобразовательных  учреждениях относящихся к льготным категориям дети-сироты </t>
  </si>
  <si>
    <t>Материально-техническое оснащение муницмипальных образовательных организаций</t>
  </si>
  <si>
    <t xml:space="preserve"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</t>
  </si>
  <si>
    <t xml:space="preserve">Доля муниципальных образовательных организаций,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</t>
  </si>
  <si>
    <t>Организация и проведение олимпиад, интеллектуальных и творческих конкурсов, фестивалей, турниров, выставок, конференций, соревнований. Очные осенние, весенние сессии для одаренных детей</t>
  </si>
  <si>
    <t>Организация питания в общеобразовательных  учреждениях относящихся к льготным категориям дети-инвалиды</t>
  </si>
  <si>
    <t>0</t>
  </si>
  <si>
    <t>Компенсация за обеспечение бесплатным двухразовым питанием обучающихся с ограниченными возможностями здоровья, зачисленных в бюджетные общеобразовательные учреждения Седельниковского муниципального района  Омской области и осваивающих основные общеобразовательные программы на дому</t>
  </si>
  <si>
    <t>Доля обучающихся с ограниченным возможностями здоровья, зачисленных в бюджетные общеобразовательные учреждения Седельниковского муниципального района  Омской области и осваивающих основные общеобразовательные программы на дому, получающих компенсацию за обеспечение бесплатным двухразовым питанием, в общей численности обучающихся с ограниченным возможностями здоровья, зачисленных в бюджетные общеобразовательные учреждения Седельниковского муниципального района  Омской области и осваивающих основные общеобразовательные программы на дому</t>
  </si>
  <si>
    <t>%</t>
  </si>
  <si>
    <t xml:space="preserve">МУНИЦИПАЛЬНАЯ ПРОГРАММА
СЕДЕЛЬНИКОВСКОГО МУНИЦИПАЛЬНОГО РАЙОНА 
ОМСКОЙ ОБЛАСТИ
«РАЗВИТИЕ СОЦИАЛЬНО-КУЛЬТУРНОЙ СФЕРЫ  СЕДЕЛЬНИКОВСКОГО МУНИЦИПАЛЬНОГО РАЙОНА ОМСКОЙ ОБЛАСТИ" 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</si>
</sst>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7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5" borderId="1" xfId="0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07"/>
  <sheetViews>
    <sheetView tabSelected="1" topLeftCell="A34" workbookViewId="0">
      <selection activeCell="B3" sqref="B3:D84"/>
    </sheetView>
  </sheetViews>
  <sheetFormatPr defaultRowHeight="15"/>
  <cols>
    <col min="1" max="1" width="4.85546875" style="2" customWidth="1"/>
    <col min="2" max="2" width="14.140625" style="2" customWidth="1"/>
    <col min="3" max="3" width="11" style="2" customWidth="1"/>
    <col min="4" max="4" width="1.140625" style="2" hidden="1" customWidth="1"/>
    <col min="5" max="5" width="6.28515625" style="2" customWidth="1"/>
    <col min="6" max="6" width="14.140625" style="2" customWidth="1"/>
    <col min="7" max="7" width="4.5703125" style="2" customWidth="1"/>
    <col min="8" max="8" width="14.140625" style="2" hidden="1" customWidth="1"/>
    <col min="9" max="9" width="8" style="2" customWidth="1"/>
    <col min="10" max="10" width="14.140625" style="2" customWidth="1"/>
    <col min="11" max="11" width="4.42578125" style="2" customWidth="1"/>
    <col min="12" max="12" width="1.42578125" style="2" hidden="1" customWidth="1"/>
    <col min="13" max="13" width="6.42578125" style="4" customWidth="1"/>
    <col min="14" max="15" width="14.140625" style="2" customWidth="1"/>
    <col min="16" max="16" width="1.42578125" style="2" customWidth="1"/>
    <col min="17" max="18" width="9.140625" style="2" hidden="1" customWidth="1"/>
    <col min="19" max="19" width="11.140625" style="2" bestFit="1" customWidth="1"/>
    <col min="20" max="20" width="9.7109375" style="2" customWidth="1"/>
    <col min="21" max="21" width="15" style="2" customWidth="1"/>
    <col min="22" max="22" width="16.140625" style="2" customWidth="1"/>
    <col min="23" max="23" width="14.7109375" style="2" customWidth="1"/>
    <col min="24" max="24" width="14" style="2" customWidth="1"/>
    <col min="25" max="25" width="14.5703125" style="2" customWidth="1"/>
    <col min="26" max="26" width="14" style="2" customWidth="1"/>
    <col min="27" max="27" width="15.7109375" style="2" customWidth="1"/>
    <col min="28" max="28" width="17.42578125" style="2" customWidth="1"/>
    <col min="29" max="29" width="7.28515625" style="2" customWidth="1"/>
    <col min="30" max="30" width="6.7109375" style="2" customWidth="1"/>
    <col min="31" max="31" width="8" style="2" customWidth="1"/>
    <col min="32" max="32" width="7.42578125" style="2" customWidth="1"/>
    <col min="33" max="34" width="6.5703125" style="2" customWidth="1"/>
    <col min="35" max="35" width="6" style="2" customWidth="1"/>
    <col min="36" max="36" width="0.28515625" style="2" hidden="1" customWidth="1"/>
    <col min="37" max="16384" width="9.140625" style="2"/>
  </cols>
  <sheetData>
    <row r="1" spans="1:36" s="1" customFormat="1" ht="163.5" customHeight="1">
      <c r="A1" s="9" t="s">
        <v>4</v>
      </c>
      <c r="B1" s="77" t="s">
        <v>0</v>
      </c>
      <c r="C1" s="77"/>
      <c r="D1" s="77"/>
      <c r="E1" s="9" t="s">
        <v>5</v>
      </c>
      <c r="F1" s="77" t="s">
        <v>1</v>
      </c>
      <c r="G1" s="77"/>
      <c r="H1" s="77"/>
      <c r="I1" s="9" t="s">
        <v>6</v>
      </c>
      <c r="J1" s="77" t="s">
        <v>2</v>
      </c>
      <c r="K1" s="77"/>
      <c r="L1" s="77"/>
      <c r="M1" s="9" t="s">
        <v>7</v>
      </c>
      <c r="N1" s="77" t="s">
        <v>3</v>
      </c>
      <c r="O1" s="77"/>
      <c r="P1" s="77"/>
      <c r="Q1" s="77"/>
      <c r="R1" s="77"/>
      <c r="S1" s="12" t="s">
        <v>21</v>
      </c>
      <c r="T1" s="12" t="s">
        <v>38</v>
      </c>
      <c r="U1" s="12" t="s">
        <v>23</v>
      </c>
      <c r="V1" s="12">
        <v>2020</v>
      </c>
      <c r="W1" s="12">
        <v>2021</v>
      </c>
      <c r="X1" s="12">
        <v>2022</v>
      </c>
      <c r="Y1" s="12">
        <v>2023</v>
      </c>
      <c r="Z1" s="12">
        <v>2024</v>
      </c>
      <c r="AA1" s="31">
        <v>2025</v>
      </c>
      <c r="AB1" s="12" t="s">
        <v>24</v>
      </c>
      <c r="AC1" s="12" t="s">
        <v>23</v>
      </c>
      <c r="AD1" s="12">
        <v>2020</v>
      </c>
      <c r="AE1" s="12">
        <v>2021</v>
      </c>
      <c r="AF1" s="12">
        <v>2022</v>
      </c>
      <c r="AG1" s="12">
        <v>2023</v>
      </c>
      <c r="AH1" s="31">
        <v>2024</v>
      </c>
      <c r="AI1" s="12">
        <v>2025</v>
      </c>
      <c r="AJ1" s="12"/>
    </row>
    <row r="2" spans="1:36" s="6" customFormat="1" ht="15" customHeight="1">
      <c r="A2" s="5">
        <v>1</v>
      </c>
      <c r="B2" s="84">
        <v>2</v>
      </c>
      <c r="C2" s="84"/>
      <c r="D2" s="84"/>
      <c r="E2" s="5">
        <v>3</v>
      </c>
      <c r="F2" s="84">
        <v>4</v>
      </c>
      <c r="G2" s="84"/>
      <c r="H2" s="84"/>
      <c r="I2" s="5">
        <v>5</v>
      </c>
      <c r="J2" s="84">
        <v>6</v>
      </c>
      <c r="K2" s="84"/>
      <c r="L2" s="84"/>
      <c r="M2" s="5">
        <v>7</v>
      </c>
      <c r="N2" s="84">
        <v>8</v>
      </c>
      <c r="O2" s="84"/>
      <c r="P2" s="84"/>
      <c r="Q2" s="84"/>
      <c r="R2" s="84"/>
      <c r="S2" s="10">
        <v>9</v>
      </c>
      <c r="T2" s="10">
        <v>10</v>
      </c>
      <c r="U2" s="10">
        <v>11</v>
      </c>
      <c r="V2" s="10">
        <v>12</v>
      </c>
      <c r="W2" s="10">
        <v>13</v>
      </c>
      <c r="X2" s="10">
        <v>14</v>
      </c>
      <c r="Y2" s="10">
        <v>15</v>
      </c>
      <c r="Z2" s="10">
        <v>16</v>
      </c>
      <c r="AA2" s="10">
        <v>17</v>
      </c>
      <c r="AB2" s="10">
        <v>18</v>
      </c>
      <c r="AC2" s="10">
        <v>19</v>
      </c>
      <c r="AD2" s="10">
        <v>20</v>
      </c>
      <c r="AE2" s="10">
        <v>21</v>
      </c>
      <c r="AF2" s="10">
        <v>22</v>
      </c>
      <c r="AG2" s="10">
        <v>23</v>
      </c>
      <c r="AH2" s="10">
        <v>24</v>
      </c>
      <c r="AI2" s="10">
        <v>25</v>
      </c>
      <c r="AJ2" s="10">
        <v>23</v>
      </c>
    </row>
    <row r="3" spans="1:36" s="6" customFormat="1" ht="15" customHeight="1">
      <c r="A3" s="77">
        <v>1</v>
      </c>
      <c r="B3" s="85" t="s">
        <v>96</v>
      </c>
      <c r="C3" s="85"/>
      <c r="D3" s="85"/>
      <c r="E3" s="77">
        <v>1</v>
      </c>
      <c r="F3" s="86" t="s">
        <v>13</v>
      </c>
      <c r="G3" s="86"/>
      <c r="H3" s="86"/>
      <c r="I3" s="72" t="s">
        <v>8</v>
      </c>
      <c r="J3" s="60" t="s">
        <v>19</v>
      </c>
      <c r="K3" s="60"/>
      <c r="L3" s="60"/>
      <c r="M3" s="128"/>
      <c r="N3" s="128"/>
      <c r="O3" s="128"/>
      <c r="P3" s="128"/>
      <c r="Q3" s="128"/>
      <c r="R3" s="128"/>
      <c r="S3" s="128"/>
      <c r="T3" s="19" t="s">
        <v>40</v>
      </c>
      <c r="U3" s="33">
        <f>U4+U5</f>
        <v>178146161.28</v>
      </c>
      <c r="V3" s="33">
        <f t="shared" ref="V3:AA3" si="0">V4+V5</f>
        <v>28316955.210000001</v>
      </c>
      <c r="W3" s="33">
        <f t="shared" si="0"/>
        <v>29674956</v>
      </c>
      <c r="X3" s="33">
        <f t="shared" si="0"/>
        <v>31235168.07</v>
      </c>
      <c r="Y3" s="33">
        <f t="shared" si="0"/>
        <v>28746968</v>
      </c>
      <c r="Z3" s="33">
        <f t="shared" si="0"/>
        <v>30086057</v>
      </c>
      <c r="AA3" s="33">
        <f t="shared" si="0"/>
        <v>30086057</v>
      </c>
      <c r="AB3" s="128"/>
      <c r="AC3" s="128"/>
      <c r="AD3" s="128"/>
      <c r="AE3" s="128"/>
      <c r="AF3" s="128"/>
      <c r="AG3" s="128"/>
      <c r="AH3" s="128"/>
      <c r="AI3" s="128"/>
      <c r="AJ3" s="10"/>
    </row>
    <row r="4" spans="1:36" s="6" customFormat="1" ht="15" customHeight="1">
      <c r="A4" s="77"/>
      <c r="B4" s="85"/>
      <c r="C4" s="85"/>
      <c r="D4" s="85"/>
      <c r="E4" s="77"/>
      <c r="F4" s="86"/>
      <c r="G4" s="86"/>
      <c r="H4" s="86"/>
      <c r="I4" s="72"/>
      <c r="J4" s="60"/>
      <c r="K4" s="60"/>
      <c r="L4" s="60"/>
      <c r="M4" s="128"/>
      <c r="N4" s="128"/>
      <c r="O4" s="128"/>
      <c r="P4" s="128"/>
      <c r="Q4" s="128"/>
      <c r="R4" s="128"/>
      <c r="S4" s="128"/>
      <c r="T4" s="19" t="s">
        <v>41</v>
      </c>
      <c r="U4" s="33">
        <f>U8+U14+U17</f>
        <v>109988468</v>
      </c>
      <c r="V4" s="33">
        <f t="shared" ref="V4:AA4" si="1">V8+V14+V17</f>
        <v>16903113</v>
      </c>
      <c r="W4" s="33">
        <f t="shared" si="1"/>
        <v>17383963</v>
      </c>
      <c r="X4" s="33">
        <f t="shared" si="1"/>
        <v>18134523</v>
      </c>
      <c r="Y4" s="33">
        <f t="shared" si="1"/>
        <v>18755023</v>
      </c>
      <c r="Z4" s="33">
        <f t="shared" si="1"/>
        <v>19405923</v>
      </c>
      <c r="AA4" s="33">
        <f t="shared" si="1"/>
        <v>19405923</v>
      </c>
      <c r="AB4" s="128"/>
      <c r="AC4" s="128"/>
      <c r="AD4" s="128"/>
      <c r="AE4" s="128"/>
      <c r="AF4" s="128"/>
      <c r="AG4" s="128"/>
      <c r="AH4" s="128"/>
      <c r="AI4" s="128"/>
      <c r="AJ4" s="10"/>
    </row>
    <row r="5" spans="1:36" s="6" customFormat="1" ht="15" customHeight="1">
      <c r="A5" s="77"/>
      <c r="B5" s="85"/>
      <c r="C5" s="85"/>
      <c r="D5" s="85"/>
      <c r="E5" s="77"/>
      <c r="F5" s="86"/>
      <c r="G5" s="86"/>
      <c r="H5" s="86"/>
      <c r="I5" s="72"/>
      <c r="J5" s="60"/>
      <c r="K5" s="60"/>
      <c r="L5" s="60"/>
      <c r="M5" s="128"/>
      <c r="N5" s="128"/>
      <c r="O5" s="128"/>
      <c r="P5" s="128"/>
      <c r="Q5" s="128"/>
      <c r="R5" s="128"/>
      <c r="S5" s="128"/>
      <c r="T5" s="19" t="s">
        <v>42</v>
      </c>
      <c r="U5" s="33">
        <f>U6+U7+U9+U10+U11+U12+U15+U18</f>
        <v>68157693.280000001</v>
      </c>
      <c r="V5" s="33">
        <f t="shared" ref="V5:AA5" si="2">V6+V7+V9+V10+V11+V12+V15+V18</f>
        <v>11413842.210000001</v>
      </c>
      <c r="W5" s="33">
        <f t="shared" si="2"/>
        <v>12290993</v>
      </c>
      <c r="X5" s="33">
        <f t="shared" si="2"/>
        <v>13100645.07</v>
      </c>
      <c r="Y5" s="33">
        <f t="shared" si="2"/>
        <v>9991945</v>
      </c>
      <c r="Z5" s="33">
        <f t="shared" si="2"/>
        <v>10680134</v>
      </c>
      <c r="AA5" s="33">
        <f t="shared" si="2"/>
        <v>10680134</v>
      </c>
      <c r="AB5" s="128"/>
      <c r="AC5" s="128"/>
      <c r="AD5" s="128"/>
      <c r="AE5" s="128"/>
      <c r="AF5" s="128"/>
      <c r="AG5" s="128"/>
      <c r="AH5" s="128"/>
      <c r="AI5" s="128"/>
      <c r="AJ5" s="10"/>
    </row>
    <row r="6" spans="1:36" ht="48" customHeight="1">
      <c r="A6" s="77"/>
      <c r="B6" s="85"/>
      <c r="C6" s="85"/>
      <c r="D6" s="85"/>
      <c r="E6" s="77"/>
      <c r="F6" s="86"/>
      <c r="G6" s="86"/>
      <c r="H6" s="86"/>
      <c r="I6" s="72"/>
      <c r="J6" s="60"/>
      <c r="K6" s="60"/>
      <c r="L6" s="60"/>
      <c r="M6" s="3">
        <v>1</v>
      </c>
      <c r="N6" s="71" t="s">
        <v>22</v>
      </c>
      <c r="O6" s="71"/>
      <c r="P6" s="71"/>
      <c r="Q6" s="71"/>
      <c r="R6" s="71"/>
      <c r="S6" s="13" t="s">
        <v>25</v>
      </c>
      <c r="T6" s="15" t="s">
        <v>39</v>
      </c>
      <c r="U6" s="34">
        <f>V6+W6+X6+Y6+Z6+AA6</f>
        <v>14053230</v>
      </c>
      <c r="V6" s="35">
        <v>4015029</v>
      </c>
      <c r="W6" s="35">
        <v>4195705</v>
      </c>
      <c r="X6" s="35">
        <v>4313825</v>
      </c>
      <c r="Y6" s="35">
        <v>509557</v>
      </c>
      <c r="Z6" s="35">
        <v>509557</v>
      </c>
      <c r="AA6" s="35">
        <v>509557</v>
      </c>
      <c r="AB6" s="11" t="s">
        <v>37</v>
      </c>
      <c r="AC6" s="11" t="s">
        <v>95</v>
      </c>
      <c r="AD6" s="11">
        <v>100</v>
      </c>
      <c r="AE6" s="11">
        <v>100</v>
      </c>
      <c r="AF6" s="11">
        <v>100</v>
      </c>
      <c r="AG6" s="11">
        <v>100</v>
      </c>
      <c r="AH6" s="11">
        <v>100</v>
      </c>
      <c r="AI6" s="11">
        <v>100</v>
      </c>
      <c r="AJ6" s="11"/>
    </row>
    <row r="7" spans="1:36" ht="88.5" customHeight="1">
      <c r="A7" s="77"/>
      <c r="B7" s="85"/>
      <c r="C7" s="85"/>
      <c r="D7" s="85"/>
      <c r="E7" s="77"/>
      <c r="F7" s="86"/>
      <c r="G7" s="86"/>
      <c r="H7" s="86"/>
      <c r="I7" s="72"/>
      <c r="J7" s="60"/>
      <c r="K7" s="60"/>
      <c r="L7" s="60"/>
      <c r="M7" s="3">
        <v>2</v>
      </c>
      <c r="N7" s="71" t="s">
        <v>28</v>
      </c>
      <c r="O7" s="71"/>
      <c r="P7" s="71"/>
      <c r="Q7" s="71"/>
      <c r="R7" s="71"/>
      <c r="S7" s="15" t="s">
        <v>29</v>
      </c>
      <c r="T7" s="15" t="s">
        <v>39</v>
      </c>
      <c r="U7" s="34">
        <f t="shared" ref="U7:U18" si="3">V7+W7+X7+Y7+Z7+AA7</f>
        <v>51145316</v>
      </c>
      <c r="V7" s="35">
        <v>6935743</v>
      </c>
      <c r="W7" s="35">
        <v>7616303</v>
      </c>
      <c r="X7" s="35">
        <v>8297253</v>
      </c>
      <c r="Y7" s="35">
        <v>8978173</v>
      </c>
      <c r="Z7" s="35">
        <v>9658922</v>
      </c>
      <c r="AA7" s="35">
        <v>9658922</v>
      </c>
      <c r="AB7" s="11" t="s">
        <v>46</v>
      </c>
      <c r="AC7" s="11">
        <f t="shared" ref="AC7:AC8" si="4">AD7+AE7+AF7+AG7+AH7+AI7</f>
        <v>92945.7</v>
      </c>
      <c r="AD7" s="11">
        <v>13949.5</v>
      </c>
      <c r="AE7" s="11">
        <v>14577.2</v>
      </c>
      <c r="AF7" s="11">
        <v>15233</v>
      </c>
      <c r="AG7" s="11">
        <v>15918</v>
      </c>
      <c r="AH7" s="11">
        <v>16634</v>
      </c>
      <c r="AI7" s="11">
        <v>16634</v>
      </c>
      <c r="AJ7" s="11"/>
    </row>
    <row r="8" spans="1:36" ht="133.5" customHeight="1">
      <c r="A8" s="77"/>
      <c r="B8" s="85"/>
      <c r="C8" s="85"/>
      <c r="D8" s="85"/>
      <c r="E8" s="77"/>
      <c r="F8" s="86"/>
      <c r="G8" s="86"/>
      <c r="H8" s="86"/>
      <c r="I8" s="72"/>
      <c r="J8" s="60"/>
      <c r="K8" s="60"/>
      <c r="L8" s="60"/>
      <c r="M8" s="3">
        <v>3</v>
      </c>
      <c r="N8" s="76" t="s">
        <v>30</v>
      </c>
      <c r="O8" s="76"/>
      <c r="P8" s="76"/>
      <c r="Q8" s="76"/>
      <c r="R8" s="76"/>
      <c r="S8" s="15" t="s">
        <v>31</v>
      </c>
      <c r="T8" s="15" t="s">
        <v>43</v>
      </c>
      <c r="U8" s="36">
        <f t="shared" si="3"/>
        <v>109708468</v>
      </c>
      <c r="V8" s="37">
        <v>16693113</v>
      </c>
      <c r="W8" s="37">
        <v>17383963</v>
      </c>
      <c r="X8" s="37">
        <v>18064523</v>
      </c>
      <c r="Y8" s="37">
        <v>18755023</v>
      </c>
      <c r="Z8" s="37">
        <v>19405923</v>
      </c>
      <c r="AA8" s="37">
        <v>19405923</v>
      </c>
      <c r="AB8" s="25" t="s">
        <v>47</v>
      </c>
      <c r="AC8" s="11">
        <f t="shared" si="4"/>
        <v>146346</v>
      </c>
      <c r="AD8" s="11">
        <v>24391</v>
      </c>
      <c r="AE8" s="11">
        <v>24391</v>
      </c>
      <c r="AF8" s="11">
        <v>24391</v>
      </c>
      <c r="AG8" s="11">
        <v>24391</v>
      </c>
      <c r="AH8" s="11">
        <v>24391</v>
      </c>
      <c r="AI8" s="11">
        <v>24391</v>
      </c>
      <c r="AJ8" s="11"/>
    </row>
    <row r="9" spans="1:36" ht="65.25" customHeight="1">
      <c r="A9" s="77"/>
      <c r="B9" s="85"/>
      <c r="C9" s="85"/>
      <c r="D9" s="85"/>
      <c r="E9" s="77"/>
      <c r="F9" s="86"/>
      <c r="G9" s="86"/>
      <c r="H9" s="86"/>
      <c r="I9" s="72"/>
      <c r="J9" s="60"/>
      <c r="K9" s="60"/>
      <c r="L9" s="60"/>
      <c r="M9" s="3">
        <v>4</v>
      </c>
      <c r="N9" s="60" t="s">
        <v>32</v>
      </c>
      <c r="O9" s="60"/>
      <c r="P9" s="60"/>
      <c r="Q9" s="60"/>
      <c r="R9" s="60"/>
      <c r="S9" s="15"/>
      <c r="T9" s="15" t="s">
        <v>39</v>
      </c>
      <c r="U9" s="36">
        <f t="shared" si="3"/>
        <v>531107</v>
      </c>
      <c r="V9" s="37">
        <v>86102</v>
      </c>
      <c r="W9" s="37">
        <v>87150</v>
      </c>
      <c r="X9" s="37">
        <v>88165</v>
      </c>
      <c r="Y9" s="37">
        <v>89450</v>
      </c>
      <c r="Z9" s="37">
        <v>90120</v>
      </c>
      <c r="AA9" s="37">
        <v>90120</v>
      </c>
      <c r="AB9" s="12" t="s">
        <v>33</v>
      </c>
      <c r="AC9" s="11" t="s">
        <v>95</v>
      </c>
      <c r="AD9" s="11">
        <v>100</v>
      </c>
      <c r="AE9" s="11">
        <v>100</v>
      </c>
      <c r="AF9" s="11">
        <v>100</v>
      </c>
      <c r="AG9" s="11">
        <v>100</v>
      </c>
      <c r="AH9" s="11">
        <v>100</v>
      </c>
      <c r="AI9" s="11">
        <v>100</v>
      </c>
      <c r="AJ9" s="11"/>
    </row>
    <row r="10" spans="1:36" ht="66.75" customHeight="1">
      <c r="A10" s="77"/>
      <c r="B10" s="85"/>
      <c r="C10" s="85"/>
      <c r="D10" s="85"/>
      <c r="E10" s="77"/>
      <c r="F10" s="86"/>
      <c r="G10" s="86"/>
      <c r="H10" s="86"/>
      <c r="I10" s="72"/>
      <c r="J10" s="60"/>
      <c r="K10" s="60"/>
      <c r="L10" s="60"/>
      <c r="M10" s="3">
        <v>5</v>
      </c>
      <c r="N10" s="60" t="s">
        <v>34</v>
      </c>
      <c r="O10" s="60"/>
      <c r="P10" s="60"/>
      <c r="Q10" s="12"/>
      <c r="R10" s="12"/>
      <c r="S10" s="11"/>
      <c r="T10" s="15" t="s">
        <v>39</v>
      </c>
      <c r="U10" s="36">
        <f t="shared" si="3"/>
        <v>514892</v>
      </c>
      <c r="V10" s="37">
        <v>76850</v>
      </c>
      <c r="W10" s="37">
        <v>80692</v>
      </c>
      <c r="X10" s="37">
        <v>84534</v>
      </c>
      <c r="Y10" s="37">
        <v>88376</v>
      </c>
      <c r="Z10" s="37">
        <v>92220</v>
      </c>
      <c r="AA10" s="37">
        <v>92220</v>
      </c>
      <c r="AB10" s="12" t="s">
        <v>37</v>
      </c>
      <c r="AC10" s="11" t="s">
        <v>95</v>
      </c>
      <c r="AD10" s="11">
        <v>100</v>
      </c>
      <c r="AE10" s="11">
        <v>100</v>
      </c>
      <c r="AF10" s="11">
        <v>100</v>
      </c>
      <c r="AG10" s="11">
        <v>100</v>
      </c>
      <c r="AH10" s="11">
        <v>100</v>
      </c>
      <c r="AI10" s="11">
        <v>100</v>
      </c>
      <c r="AJ10" s="11"/>
    </row>
    <row r="11" spans="1:36" ht="71.25" customHeight="1">
      <c r="A11" s="77"/>
      <c r="B11" s="85"/>
      <c r="C11" s="85"/>
      <c r="D11" s="85"/>
      <c r="E11" s="77"/>
      <c r="F11" s="86"/>
      <c r="G11" s="86"/>
      <c r="H11" s="86"/>
      <c r="I11" s="72"/>
      <c r="J11" s="60"/>
      <c r="K11" s="60"/>
      <c r="L11" s="60"/>
      <c r="M11" s="3">
        <v>6</v>
      </c>
      <c r="N11" s="60" t="s">
        <v>35</v>
      </c>
      <c r="O11" s="60"/>
      <c r="P11" s="60"/>
      <c r="Q11" s="12"/>
      <c r="R11" s="12"/>
      <c r="S11" s="11"/>
      <c r="T11" s="15" t="s">
        <v>39</v>
      </c>
      <c r="U11" s="36">
        <f t="shared" si="3"/>
        <v>166729</v>
      </c>
      <c r="V11" s="37">
        <v>25416</v>
      </c>
      <c r="W11" s="37">
        <v>26432</v>
      </c>
      <c r="X11" s="37">
        <v>27449</v>
      </c>
      <c r="Y11" s="37">
        <v>28466</v>
      </c>
      <c r="Z11" s="37">
        <v>29483</v>
      </c>
      <c r="AA11" s="37">
        <v>29483</v>
      </c>
      <c r="AB11" s="12" t="s">
        <v>37</v>
      </c>
      <c r="AC11" s="11" t="s">
        <v>95</v>
      </c>
      <c r="AD11" s="11">
        <v>100</v>
      </c>
      <c r="AE11" s="11">
        <v>100</v>
      </c>
      <c r="AF11" s="11">
        <v>100</v>
      </c>
      <c r="AG11" s="11">
        <v>100</v>
      </c>
      <c r="AH11" s="11">
        <v>100</v>
      </c>
      <c r="AI11" s="11">
        <v>100</v>
      </c>
      <c r="AJ11" s="11"/>
    </row>
    <row r="12" spans="1:36" ht="71.25" customHeight="1">
      <c r="A12" s="77"/>
      <c r="B12" s="85"/>
      <c r="C12" s="85"/>
      <c r="D12" s="85"/>
      <c r="E12" s="77"/>
      <c r="F12" s="86"/>
      <c r="G12" s="86"/>
      <c r="H12" s="86"/>
      <c r="I12" s="72"/>
      <c r="J12" s="60"/>
      <c r="K12" s="60"/>
      <c r="L12" s="60"/>
      <c r="M12" s="3">
        <v>7</v>
      </c>
      <c r="N12" s="60" t="s">
        <v>36</v>
      </c>
      <c r="O12" s="60"/>
      <c r="P12" s="60"/>
      <c r="Q12" s="12"/>
      <c r="R12" s="12"/>
      <c r="S12" s="11"/>
      <c r="T12" s="15" t="s">
        <v>39</v>
      </c>
      <c r="U12" s="36">
        <f t="shared" si="3"/>
        <v>1741591</v>
      </c>
      <c r="V12" s="37">
        <v>272581</v>
      </c>
      <c r="W12" s="37">
        <v>284711</v>
      </c>
      <c r="X12" s="37">
        <v>286712</v>
      </c>
      <c r="Y12" s="37">
        <v>297923</v>
      </c>
      <c r="Z12" s="37">
        <v>299832</v>
      </c>
      <c r="AA12" s="37">
        <v>299832</v>
      </c>
      <c r="AB12" s="12" t="s">
        <v>37</v>
      </c>
      <c r="AC12" s="11" t="s">
        <v>95</v>
      </c>
      <c r="AD12" s="11">
        <v>100</v>
      </c>
      <c r="AE12" s="11">
        <v>100</v>
      </c>
      <c r="AF12" s="11">
        <v>100</v>
      </c>
      <c r="AG12" s="11">
        <v>100</v>
      </c>
      <c r="AH12" s="11">
        <v>100</v>
      </c>
      <c r="AI12" s="11">
        <v>100</v>
      </c>
      <c r="AJ12" s="11"/>
    </row>
    <row r="13" spans="1:36" ht="50.25" customHeight="1">
      <c r="A13" s="77"/>
      <c r="B13" s="85"/>
      <c r="C13" s="85"/>
      <c r="D13" s="85"/>
      <c r="E13" s="77"/>
      <c r="F13" s="86"/>
      <c r="G13" s="86"/>
      <c r="H13" s="86"/>
      <c r="I13" s="72"/>
      <c r="J13" s="60"/>
      <c r="K13" s="60"/>
      <c r="L13" s="60"/>
      <c r="M13" s="122">
        <v>8</v>
      </c>
      <c r="N13" s="60" t="s">
        <v>44</v>
      </c>
      <c r="O13" s="60"/>
      <c r="P13" s="60"/>
      <c r="Q13" s="12"/>
      <c r="R13" s="12"/>
      <c r="S13" s="61"/>
      <c r="T13" s="20" t="s">
        <v>40</v>
      </c>
      <c r="U13" s="36">
        <f t="shared" si="3"/>
        <v>62606.06</v>
      </c>
      <c r="V13" s="38">
        <f t="shared" ref="V13:AA13" si="5">V14+V15</f>
        <v>60606.06</v>
      </c>
      <c r="W13" s="38">
        <f t="shared" si="5"/>
        <v>0</v>
      </c>
      <c r="X13" s="38">
        <f t="shared" si="5"/>
        <v>2000</v>
      </c>
      <c r="Y13" s="38">
        <f t="shared" si="5"/>
        <v>0</v>
      </c>
      <c r="Z13" s="38">
        <f t="shared" si="5"/>
        <v>0</v>
      </c>
      <c r="AA13" s="38">
        <f t="shared" si="5"/>
        <v>0</v>
      </c>
      <c r="AB13" s="60" t="s">
        <v>48</v>
      </c>
      <c r="AC13" s="127">
        <f>AD13+AE13+AF13+AG13+AI13</f>
        <v>2</v>
      </c>
      <c r="AD13" s="61">
        <v>0</v>
      </c>
      <c r="AE13" s="61">
        <v>1</v>
      </c>
      <c r="AF13" s="61">
        <v>0</v>
      </c>
      <c r="AG13" s="61">
        <v>1</v>
      </c>
      <c r="AH13" s="61">
        <v>0</v>
      </c>
      <c r="AI13" s="61">
        <v>0</v>
      </c>
      <c r="AJ13" s="11"/>
    </row>
    <row r="14" spans="1:36" ht="14.25" customHeight="1">
      <c r="A14" s="77"/>
      <c r="B14" s="85"/>
      <c r="C14" s="85"/>
      <c r="D14" s="85"/>
      <c r="E14" s="77"/>
      <c r="F14" s="86"/>
      <c r="G14" s="86"/>
      <c r="H14" s="86"/>
      <c r="I14" s="72"/>
      <c r="J14" s="60"/>
      <c r="K14" s="60"/>
      <c r="L14" s="60"/>
      <c r="M14" s="122"/>
      <c r="N14" s="60"/>
      <c r="O14" s="60"/>
      <c r="P14" s="60"/>
      <c r="Q14" s="12"/>
      <c r="R14" s="12"/>
      <c r="S14" s="61"/>
      <c r="T14" s="20" t="s">
        <v>41</v>
      </c>
      <c r="U14" s="36">
        <f t="shared" si="3"/>
        <v>60000</v>
      </c>
      <c r="V14" s="39">
        <v>60000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60"/>
      <c r="AC14" s="127"/>
      <c r="AD14" s="61"/>
      <c r="AE14" s="61"/>
      <c r="AF14" s="61"/>
      <c r="AG14" s="61"/>
      <c r="AH14" s="61"/>
      <c r="AI14" s="61"/>
      <c r="AJ14" s="11"/>
    </row>
    <row r="15" spans="1:36" ht="18.75" customHeight="1">
      <c r="A15" s="77"/>
      <c r="B15" s="85"/>
      <c r="C15" s="85"/>
      <c r="D15" s="85"/>
      <c r="E15" s="77"/>
      <c r="F15" s="86"/>
      <c r="G15" s="86"/>
      <c r="H15" s="86"/>
      <c r="I15" s="72"/>
      <c r="J15" s="60"/>
      <c r="K15" s="60"/>
      <c r="L15" s="60"/>
      <c r="M15" s="122"/>
      <c r="N15" s="60"/>
      <c r="O15" s="60"/>
      <c r="P15" s="60"/>
      <c r="Q15" s="12"/>
      <c r="R15" s="12"/>
      <c r="S15" s="61"/>
      <c r="T15" s="20" t="s">
        <v>42</v>
      </c>
      <c r="U15" s="36">
        <f t="shared" si="3"/>
        <v>2606.06</v>
      </c>
      <c r="V15" s="39">
        <v>606.05999999999995</v>
      </c>
      <c r="W15" s="39">
        <v>0</v>
      </c>
      <c r="X15" s="39">
        <v>2000</v>
      </c>
      <c r="Y15" s="39">
        <v>0</v>
      </c>
      <c r="Z15" s="39">
        <v>0</v>
      </c>
      <c r="AA15" s="39">
        <v>0</v>
      </c>
      <c r="AB15" s="60"/>
      <c r="AC15" s="127"/>
      <c r="AD15" s="61"/>
      <c r="AE15" s="61"/>
      <c r="AF15" s="61"/>
      <c r="AG15" s="61"/>
      <c r="AH15" s="61"/>
      <c r="AI15" s="61"/>
      <c r="AJ15" s="11"/>
    </row>
    <row r="16" spans="1:36" ht="48" customHeight="1">
      <c r="A16" s="77"/>
      <c r="B16" s="85"/>
      <c r="C16" s="85"/>
      <c r="D16" s="85"/>
      <c r="E16" s="77"/>
      <c r="F16" s="86"/>
      <c r="G16" s="86"/>
      <c r="H16" s="86"/>
      <c r="I16" s="72"/>
      <c r="J16" s="60"/>
      <c r="K16" s="60"/>
      <c r="L16" s="60"/>
      <c r="M16" s="122"/>
      <c r="N16" s="60" t="s">
        <v>45</v>
      </c>
      <c r="O16" s="60"/>
      <c r="P16" s="60"/>
      <c r="Q16" s="12"/>
      <c r="R16" s="12"/>
      <c r="S16" s="61"/>
      <c r="T16" s="20" t="s">
        <v>40</v>
      </c>
      <c r="U16" s="36">
        <f t="shared" si="3"/>
        <v>222222.22</v>
      </c>
      <c r="V16" s="41">
        <f t="shared" ref="V16:Z16" si="6">V17+V18</f>
        <v>151515.15</v>
      </c>
      <c r="W16" s="41">
        <f t="shared" si="6"/>
        <v>0</v>
      </c>
      <c r="X16" s="41">
        <f t="shared" si="6"/>
        <v>70707.070000000007</v>
      </c>
      <c r="Y16" s="41">
        <f t="shared" si="6"/>
        <v>0</v>
      </c>
      <c r="Z16" s="41">
        <f t="shared" si="6"/>
        <v>0</v>
      </c>
      <c r="AA16" s="39">
        <v>0</v>
      </c>
      <c r="AB16" s="60" t="s">
        <v>48</v>
      </c>
      <c r="AC16" s="127">
        <f>AD16+AE16+AF16+AG16+AH16+AI16</f>
        <v>4</v>
      </c>
      <c r="AD16" s="61">
        <v>1</v>
      </c>
      <c r="AE16" s="61">
        <v>0</v>
      </c>
      <c r="AF16" s="61">
        <v>1</v>
      </c>
      <c r="AG16" s="61">
        <v>0</v>
      </c>
      <c r="AH16" s="61">
        <v>1</v>
      </c>
      <c r="AI16" s="61">
        <v>1</v>
      </c>
      <c r="AJ16" s="11"/>
    </row>
    <row r="17" spans="1:36" ht="71.25" customHeight="1">
      <c r="A17" s="77"/>
      <c r="B17" s="85"/>
      <c r="C17" s="85"/>
      <c r="D17" s="85"/>
      <c r="E17" s="77"/>
      <c r="F17" s="86"/>
      <c r="G17" s="86"/>
      <c r="H17" s="86"/>
      <c r="I17" s="72"/>
      <c r="J17" s="60"/>
      <c r="K17" s="60"/>
      <c r="L17" s="60"/>
      <c r="M17" s="122"/>
      <c r="N17" s="60"/>
      <c r="O17" s="60"/>
      <c r="P17" s="60"/>
      <c r="Q17" s="12"/>
      <c r="R17" s="12"/>
      <c r="S17" s="61"/>
      <c r="T17" s="14" t="s">
        <v>41</v>
      </c>
      <c r="U17" s="36">
        <f t="shared" si="3"/>
        <v>220000</v>
      </c>
      <c r="V17" s="37">
        <v>150000</v>
      </c>
      <c r="W17" s="37">
        <v>0</v>
      </c>
      <c r="X17" s="37">
        <v>70000</v>
      </c>
      <c r="Y17" s="37">
        <v>0</v>
      </c>
      <c r="Z17" s="37">
        <v>0</v>
      </c>
      <c r="AA17" s="39">
        <v>0</v>
      </c>
      <c r="AB17" s="60"/>
      <c r="AC17" s="127"/>
      <c r="AD17" s="61"/>
      <c r="AE17" s="61"/>
      <c r="AF17" s="61"/>
      <c r="AG17" s="61"/>
      <c r="AH17" s="61"/>
      <c r="AI17" s="61"/>
      <c r="AJ17" s="11"/>
    </row>
    <row r="18" spans="1:36" ht="78.75" customHeight="1">
      <c r="A18" s="77"/>
      <c r="B18" s="85"/>
      <c r="C18" s="85"/>
      <c r="D18" s="85"/>
      <c r="E18" s="77"/>
      <c r="F18" s="86"/>
      <c r="G18" s="86"/>
      <c r="H18" s="86"/>
      <c r="I18" s="72"/>
      <c r="J18" s="60"/>
      <c r="K18" s="60"/>
      <c r="L18" s="60"/>
      <c r="M18" s="122"/>
      <c r="N18" s="60"/>
      <c r="O18" s="60"/>
      <c r="P18" s="60"/>
      <c r="Q18" s="12"/>
      <c r="R18" s="12"/>
      <c r="S18" s="61"/>
      <c r="T18" s="14" t="s">
        <v>42</v>
      </c>
      <c r="U18" s="36">
        <f t="shared" si="3"/>
        <v>2222.2200000000003</v>
      </c>
      <c r="V18" s="37">
        <v>1515.15</v>
      </c>
      <c r="W18" s="37">
        <v>0</v>
      </c>
      <c r="X18" s="37">
        <v>707.07</v>
      </c>
      <c r="Y18" s="37">
        <v>0</v>
      </c>
      <c r="Z18" s="37">
        <v>0</v>
      </c>
      <c r="AA18" s="39">
        <v>0</v>
      </c>
      <c r="AB18" s="60"/>
      <c r="AC18" s="127"/>
      <c r="AD18" s="61"/>
      <c r="AE18" s="61"/>
      <c r="AF18" s="61"/>
      <c r="AG18" s="61"/>
      <c r="AH18" s="61"/>
      <c r="AI18" s="61"/>
      <c r="AJ18" s="11">
        <v>486712</v>
      </c>
    </row>
    <row r="19" spans="1:36" ht="15.75" customHeight="1">
      <c r="A19" s="77"/>
      <c r="B19" s="85"/>
      <c r="C19" s="85"/>
      <c r="D19" s="85"/>
      <c r="E19" s="77"/>
      <c r="F19" s="86"/>
      <c r="G19" s="86"/>
      <c r="H19" s="86"/>
      <c r="I19" s="72" t="s">
        <v>9</v>
      </c>
      <c r="J19" s="60" t="s">
        <v>20</v>
      </c>
      <c r="K19" s="60"/>
      <c r="L19" s="60"/>
      <c r="M19" s="74"/>
      <c r="N19" s="74"/>
      <c r="O19" s="74"/>
      <c r="P19" s="74"/>
      <c r="Q19" s="74"/>
      <c r="R19" s="74"/>
      <c r="S19" s="74"/>
      <c r="T19" s="19" t="s">
        <v>40</v>
      </c>
      <c r="U19" s="40">
        <f>V19+W19+X19+Y19+Z19+AA19</f>
        <v>1162744488.5</v>
      </c>
      <c r="V19" s="42">
        <f t="shared" ref="V19:AA19" si="7">V20+V21</f>
        <v>188032377.5</v>
      </c>
      <c r="W19" s="42">
        <f t="shared" si="7"/>
        <v>190411817</v>
      </c>
      <c r="X19" s="42">
        <f t="shared" si="7"/>
        <v>192780604</v>
      </c>
      <c r="Y19" s="42">
        <f t="shared" si="7"/>
        <v>195192228</v>
      </c>
      <c r="Z19" s="42">
        <f t="shared" si="7"/>
        <v>198163731</v>
      </c>
      <c r="AA19" s="42">
        <f t="shared" si="7"/>
        <v>198163731</v>
      </c>
      <c r="AB19" s="75"/>
      <c r="AC19" s="75"/>
      <c r="AD19" s="75"/>
      <c r="AE19" s="75"/>
      <c r="AF19" s="75"/>
      <c r="AG19" s="75"/>
      <c r="AH19" s="75"/>
      <c r="AI19" s="75"/>
      <c r="AJ19" s="11"/>
    </row>
    <row r="20" spans="1:36" ht="15.75" customHeight="1">
      <c r="A20" s="77"/>
      <c r="B20" s="85"/>
      <c r="C20" s="85"/>
      <c r="D20" s="85"/>
      <c r="E20" s="77"/>
      <c r="F20" s="86"/>
      <c r="G20" s="86"/>
      <c r="H20" s="86"/>
      <c r="I20" s="72"/>
      <c r="J20" s="60"/>
      <c r="K20" s="60"/>
      <c r="L20" s="60"/>
      <c r="M20" s="74"/>
      <c r="N20" s="74"/>
      <c r="O20" s="74"/>
      <c r="P20" s="74"/>
      <c r="Q20" s="74"/>
      <c r="R20" s="74"/>
      <c r="S20" s="74"/>
      <c r="T20" s="19" t="s">
        <v>41</v>
      </c>
      <c r="U20" s="40">
        <f t="shared" ref="U20:U76" si="8">V20+W20+X20+Y20+Z20+AA20</f>
        <v>719055480</v>
      </c>
      <c r="V20" s="42">
        <f t="shared" ref="V20:AA20" si="9">V24+V29+V32+V35+V38+V41+V48</f>
        <v>119842580</v>
      </c>
      <c r="W20" s="42">
        <f t="shared" si="9"/>
        <v>119842580</v>
      </c>
      <c r="X20" s="42">
        <f t="shared" si="9"/>
        <v>119842580</v>
      </c>
      <c r="Y20" s="42">
        <f t="shared" si="9"/>
        <v>119842580</v>
      </c>
      <c r="Z20" s="42">
        <f t="shared" si="9"/>
        <v>119842580</v>
      </c>
      <c r="AA20" s="42">
        <f t="shared" si="9"/>
        <v>119842580</v>
      </c>
      <c r="AB20" s="75"/>
      <c r="AC20" s="75"/>
      <c r="AD20" s="75"/>
      <c r="AE20" s="75"/>
      <c r="AF20" s="75"/>
      <c r="AG20" s="75"/>
      <c r="AH20" s="75"/>
      <c r="AI20" s="75"/>
      <c r="AJ20" s="11"/>
    </row>
    <row r="21" spans="1:36" ht="15.75" customHeight="1">
      <c r="A21" s="77"/>
      <c r="B21" s="85"/>
      <c r="C21" s="85"/>
      <c r="D21" s="85"/>
      <c r="E21" s="77"/>
      <c r="F21" s="86"/>
      <c r="G21" s="86"/>
      <c r="H21" s="86"/>
      <c r="I21" s="72"/>
      <c r="J21" s="60"/>
      <c r="K21" s="60"/>
      <c r="L21" s="60"/>
      <c r="M21" s="74"/>
      <c r="N21" s="74"/>
      <c r="O21" s="74"/>
      <c r="P21" s="74"/>
      <c r="Q21" s="74"/>
      <c r="R21" s="74"/>
      <c r="S21" s="74"/>
      <c r="T21" s="19" t="s">
        <v>42</v>
      </c>
      <c r="U21" s="40">
        <f t="shared" si="8"/>
        <v>443689008.5</v>
      </c>
      <c r="V21" s="42">
        <f>V22+V23+V25+V26+V27+V30+V33+V36+V39+V42+V43+V49+V50</f>
        <v>68189797.5</v>
      </c>
      <c r="W21" s="42">
        <f t="shared" ref="W21:AA21" si="10">W22+W23+W25+W26+W27+W30+W33+W36+W39+W42+W43+W49+W50</f>
        <v>70569237</v>
      </c>
      <c r="X21" s="42">
        <f t="shared" si="10"/>
        <v>72938024</v>
      </c>
      <c r="Y21" s="42">
        <f t="shared" si="10"/>
        <v>75349648</v>
      </c>
      <c r="Z21" s="42">
        <f t="shared" si="10"/>
        <v>78321151</v>
      </c>
      <c r="AA21" s="42">
        <f t="shared" si="10"/>
        <v>78321151</v>
      </c>
      <c r="AB21" s="75"/>
      <c r="AC21" s="75"/>
      <c r="AD21" s="75"/>
      <c r="AE21" s="75"/>
      <c r="AF21" s="75"/>
      <c r="AG21" s="75"/>
      <c r="AH21" s="75"/>
      <c r="AI21" s="75"/>
      <c r="AJ21" s="11"/>
    </row>
    <row r="22" spans="1:36" ht="48" customHeight="1">
      <c r="A22" s="77"/>
      <c r="B22" s="85"/>
      <c r="C22" s="85"/>
      <c r="D22" s="85"/>
      <c r="E22" s="77"/>
      <c r="F22" s="86"/>
      <c r="G22" s="86"/>
      <c r="H22" s="86"/>
      <c r="I22" s="72"/>
      <c r="J22" s="60"/>
      <c r="K22" s="60"/>
      <c r="L22" s="60"/>
      <c r="M22" s="3">
        <v>1</v>
      </c>
      <c r="N22" s="71" t="s">
        <v>49</v>
      </c>
      <c r="O22" s="71"/>
      <c r="P22" s="71"/>
      <c r="Q22" s="71"/>
      <c r="R22" s="71"/>
      <c r="S22" s="13" t="s">
        <v>50</v>
      </c>
      <c r="T22" s="15" t="s">
        <v>39</v>
      </c>
      <c r="U22" s="41">
        <f t="shared" si="8"/>
        <v>408026420</v>
      </c>
      <c r="V22" s="43">
        <v>63123120</v>
      </c>
      <c r="W22" s="43">
        <v>65132010</v>
      </c>
      <c r="X22" s="43">
        <v>67120450</v>
      </c>
      <c r="Y22" s="43">
        <v>69150600</v>
      </c>
      <c r="Z22" s="43">
        <v>71750120</v>
      </c>
      <c r="AA22" s="46">
        <v>71750120</v>
      </c>
      <c r="AB22" s="11" t="s">
        <v>37</v>
      </c>
      <c r="AC22" s="11" t="s">
        <v>95</v>
      </c>
      <c r="AD22" s="11">
        <v>100</v>
      </c>
      <c r="AE22" s="11">
        <v>100</v>
      </c>
      <c r="AF22" s="11">
        <v>100</v>
      </c>
      <c r="AG22" s="11">
        <v>100</v>
      </c>
      <c r="AH22" s="11">
        <v>100</v>
      </c>
      <c r="AI22" s="11">
        <v>100</v>
      </c>
      <c r="AJ22" s="11"/>
    </row>
    <row r="23" spans="1:36" ht="48" customHeight="1">
      <c r="A23" s="77"/>
      <c r="B23" s="85"/>
      <c r="C23" s="85"/>
      <c r="D23" s="85"/>
      <c r="E23" s="77"/>
      <c r="F23" s="86"/>
      <c r="G23" s="86"/>
      <c r="H23" s="86"/>
      <c r="I23" s="72"/>
      <c r="J23" s="60"/>
      <c r="K23" s="60"/>
      <c r="L23" s="60"/>
      <c r="M23" s="29">
        <v>2</v>
      </c>
      <c r="N23" s="129" t="s">
        <v>26</v>
      </c>
      <c r="O23" s="129"/>
      <c r="P23" s="129"/>
      <c r="Q23" s="129"/>
      <c r="R23" s="129"/>
      <c r="S23" s="30" t="s">
        <v>27</v>
      </c>
      <c r="T23" s="30" t="s">
        <v>39</v>
      </c>
      <c r="U23" s="41">
        <f t="shared" si="8"/>
        <v>27516900</v>
      </c>
      <c r="V23" s="44">
        <v>3734550</v>
      </c>
      <c r="W23" s="37">
        <v>4099950</v>
      </c>
      <c r="X23" s="37">
        <v>4466950</v>
      </c>
      <c r="Y23" s="37">
        <v>4831070</v>
      </c>
      <c r="Z23" s="37">
        <v>5192190</v>
      </c>
      <c r="AA23" s="47">
        <v>5192190</v>
      </c>
      <c r="AB23" s="11" t="s">
        <v>46</v>
      </c>
      <c r="AC23" s="11">
        <f t="shared" ref="AC23:AC31" si="11">AD23+AE23+AF23+AG23+AH23+AI23</f>
        <v>92945.7</v>
      </c>
      <c r="AD23" s="11">
        <v>13949.5</v>
      </c>
      <c r="AE23" s="11">
        <v>14577.2</v>
      </c>
      <c r="AF23" s="11">
        <v>15233</v>
      </c>
      <c r="AG23" s="11">
        <v>15918</v>
      </c>
      <c r="AH23" s="11">
        <v>16634</v>
      </c>
      <c r="AI23" s="11">
        <v>16634</v>
      </c>
      <c r="AJ23" s="11"/>
    </row>
    <row r="24" spans="1:36" ht="204" customHeight="1">
      <c r="A24" s="77"/>
      <c r="B24" s="85"/>
      <c r="C24" s="85"/>
      <c r="D24" s="85"/>
      <c r="E24" s="77"/>
      <c r="F24" s="86"/>
      <c r="G24" s="86"/>
      <c r="H24" s="86"/>
      <c r="I24" s="72"/>
      <c r="J24" s="60"/>
      <c r="K24" s="60"/>
      <c r="L24" s="60"/>
      <c r="M24" s="3">
        <v>3</v>
      </c>
      <c r="N24" s="76" t="s">
        <v>51</v>
      </c>
      <c r="O24" s="76"/>
      <c r="P24" s="76"/>
      <c r="Q24" s="76"/>
      <c r="R24" s="76"/>
      <c r="S24" s="16" t="s">
        <v>52</v>
      </c>
      <c r="T24" s="11" t="s">
        <v>53</v>
      </c>
      <c r="U24" s="41">
        <f t="shared" si="8"/>
        <v>713316000</v>
      </c>
      <c r="V24" s="43">
        <v>118886000</v>
      </c>
      <c r="W24" s="43">
        <v>118886000</v>
      </c>
      <c r="X24" s="43">
        <v>118886000</v>
      </c>
      <c r="Y24" s="43">
        <v>118886000</v>
      </c>
      <c r="Z24" s="43">
        <v>118886000</v>
      </c>
      <c r="AA24" s="46">
        <v>118886000</v>
      </c>
      <c r="AB24" s="11"/>
      <c r="AC24" s="11">
        <f t="shared" si="11"/>
        <v>0</v>
      </c>
      <c r="AD24" s="11"/>
      <c r="AE24" s="11"/>
      <c r="AF24" s="11"/>
      <c r="AG24" s="11"/>
      <c r="AH24" s="11"/>
      <c r="AI24" s="11"/>
      <c r="AJ24" s="11"/>
    </row>
    <row r="25" spans="1:36" ht="79.5" customHeight="1">
      <c r="A25" s="77"/>
      <c r="B25" s="85"/>
      <c r="C25" s="85"/>
      <c r="D25" s="85"/>
      <c r="E25" s="77"/>
      <c r="F25" s="86"/>
      <c r="G25" s="86"/>
      <c r="H25" s="86"/>
      <c r="I25" s="72"/>
      <c r="J25" s="60"/>
      <c r="K25" s="60"/>
      <c r="L25" s="60"/>
      <c r="M25" s="3">
        <v>4</v>
      </c>
      <c r="N25" s="60" t="s">
        <v>86</v>
      </c>
      <c r="O25" s="60"/>
      <c r="P25" s="60"/>
      <c r="Q25" s="12"/>
      <c r="R25" s="12"/>
      <c r="S25" s="11"/>
      <c r="T25" s="15" t="s">
        <v>39</v>
      </c>
      <c r="U25" s="41">
        <f t="shared" si="8"/>
        <v>55360</v>
      </c>
      <c r="V25" s="37">
        <v>8812</v>
      </c>
      <c r="W25" s="37">
        <v>8936</v>
      </c>
      <c r="X25" s="37">
        <v>9032</v>
      </c>
      <c r="Y25" s="37">
        <v>9340</v>
      </c>
      <c r="Z25" s="37">
        <v>9620</v>
      </c>
      <c r="AA25" s="37">
        <v>9620</v>
      </c>
      <c r="AB25" s="12" t="s">
        <v>37</v>
      </c>
      <c r="AC25" s="11" t="s">
        <v>95</v>
      </c>
      <c r="AD25" s="11">
        <v>100</v>
      </c>
      <c r="AE25" s="11">
        <v>100</v>
      </c>
      <c r="AF25" s="11">
        <v>100</v>
      </c>
      <c r="AG25" s="11">
        <v>100</v>
      </c>
      <c r="AH25" s="11">
        <v>100</v>
      </c>
      <c r="AI25" s="11">
        <v>100</v>
      </c>
      <c r="AJ25" s="11"/>
    </row>
    <row r="26" spans="1:36" ht="79.5" customHeight="1">
      <c r="A26" s="77"/>
      <c r="B26" s="85"/>
      <c r="C26" s="85"/>
      <c r="D26" s="85"/>
      <c r="E26" s="77"/>
      <c r="F26" s="86"/>
      <c r="G26" s="86"/>
      <c r="H26" s="86"/>
      <c r="I26" s="72"/>
      <c r="J26" s="60"/>
      <c r="K26" s="60"/>
      <c r="L26" s="60"/>
      <c r="M26" s="26">
        <v>5</v>
      </c>
      <c r="N26" s="60" t="s">
        <v>91</v>
      </c>
      <c r="O26" s="60"/>
      <c r="P26" s="60"/>
      <c r="Q26" s="28"/>
      <c r="R26" s="28"/>
      <c r="S26" s="11"/>
      <c r="T26" s="15" t="s">
        <v>39</v>
      </c>
      <c r="U26" s="41">
        <f t="shared" si="8"/>
        <v>64720</v>
      </c>
      <c r="V26" s="37">
        <v>8760</v>
      </c>
      <c r="W26" s="37">
        <v>0</v>
      </c>
      <c r="X26" s="37">
        <v>12460</v>
      </c>
      <c r="Y26" s="37">
        <v>13780</v>
      </c>
      <c r="Z26" s="37">
        <v>14860</v>
      </c>
      <c r="AA26" s="37">
        <v>14860</v>
      </c>
      <c r="AB26" s="28" t="s">
        <v>37</v>
      </c>
      <c r="AC26" s="11" t="s">
        <v>95</v>
      </c>
      <c r="AD26" s="11">
        <v>100</v>
      </c>
      <c r="AE26" s="11">
        <v>100</v>
      </c>
      <c r="AF26" s="11">
        <v>100</v>
      </c>
      <c r="AG26" s="11">
        <v>100</v>
      </c>
      <c r="AH26" s="11">
        <v>100</v>
      </c>
      <c r="AI26" s="11">
        <v>100</v>
      </c>
      <c r="AJ26" s="11"/>
    </row>
    <row r="27" spans="1:36" ht="76.5" customHeight="1">
      <c r="A27" s="77"/>
      <c r="B27" s="85"/>
      <c r="C27" s="85"/>
      <c r="D27" s="85"/>
      <c r="E27" s="77"/>
      <c r="F27" s="86"/>
      <c r="G27" s="86"/>
      <c r="H27" s="86"/>
      <c r="I27" s="72"/>
      <c r="J27" s="60"/>
      <c r="K27" s="60"/>
      <c r="L27" s="60"/>
      <c r="M27" s="3">
        <v>6</v>
      </c>
      <c r="N27" s="60" t="s">
        <v>85</v>
      </c>
      <c r="O27" s="60"/>
      <c r="P27" s="60"/>
      <c r="Q27" s="12"/>
      <c r="R27" s="12"/>
      <c r="S27" s="11"/>
      <c r="T27" s="15" t="s">
        <v>39</v>
      </c>
      <c r="U27" s="41">
        <f t="shared" si="8"/>
        <v>1470794.5</v>
      </c>
      <c r="V27" s="37">
        <v>236290.5</v>
      </c>
      <c r="W27" s="37">
        <v>242355</v>
      </c>
      <c r="X27" s="37">
        <v>243356</v>
      </c>
      <c r="Y27" s="37">
        <v>248961</v>
      </c>
      <c r="Z27" s="37">
        <v>249916</v>
      </c>
      <c r="AA27" s="37">
        <v>249916</v>
      </c>
      <c r="AB27" s="12" t="s">
        <v>37</v>
      </c>
      <c r="AC27" s="11" t="s">
        <v>95</v>
      </c>
      <c r="AD27" s="11">
        <v>100</v>
      </c>
      <c r="AE27" s="11">
        <v>100</v>
      </c>
      <c r="AF27" s="11">
        <v>100</v>
      </c>
      <c r="AG27" s="11">
        <v>100</v>
      </c>
      <c r="AH27" s="11">
        <v>100</v>
      </c>
      <c r="AI27" s="11">
        <v>100</v>
      </c>
      <c r="AJ27" s="11"/>
    </row>
    <row r="28" spans="1:36" ht="63.75" customHeight="1">
      <c r="A28" s="77"/>
      <c r="B28" s="85"/>
      <c r="C28" s="85"/>
      <c r="D28" s="85"/>
      <c r="E28" s="77"/>
      <c r="F28" s="86"/>
      <c r="G28" s="86"/>
      <c r="H28" s="86"/>
      <c r="I28" s="72"/>
      <c r="J28" s="60"/>
      <c r="K28" s="60"/>
      <c r="L28" s="60"/>
      <c r="M28" s="122">
        <v>7</v>
      </c>
      <c r="N28" s="126" t="s">
        <v>54</v>
      </c>
      <c r="O28" s="126"/>
      <c r="P28" s="126"/>
      <c r="Q28" s="126"/>
      <c r="R28" s="126"/>
      <c r="S28" s="61"/>
      <c r="T28" s="20" t="s">
        <v>40</v>
      </c>
      <c r="U28" s="41">
        <f t="shared" si="8"/>
        <v>4386000</v>
      </c>
      <c r="V28" s="41">
        <f t="shared" ref="V28" si="12">V29+V30</f>
        <v>731000</v>
      </c>
      <c r="W28" s="41">
        <f t="shared" ref="W28" si="13">W29+W30</f>
        <v>731000</v>
      </c>
      <c r="X28" s="41">
        <f t="shared" ref="X28" si="14">X29+X30</f>
        <v>731000</v>
      </c>
      <c r="Y28" s="41">
        <f t="shared" ref="Y28" si="15">Y29+Y30</f>
        <v>731000</v>
      </c>
      <c r="Z28" s="41">
        <f t="shared" ref="Z28:AA28" si="16">Z29+Z30</f>
        <v>731000</v>
      </c>
      <c r="AA28" s="41">
        <f t="shared" si="16"/>
        <v>731000</v>
      </c>
      <c r="AB28" s="85" t="s">
        <v>55</v>
      </c>
      <c r="AC28" s="81" t="s">
        <v>95</v>
      </c>
      <c r="AD28" s="81">
        <v>100</v>
      </c>
      <c r="AE28" s="81">
        <v>100</v>
      </c>
      <c r="AF28" s="81">
        <v>100</v>
      </c>
      <c r="AG28" s="81">
        <v>100</v>
      </c>
      <c r="AH28" s="81">
        <v>100</v>
      </c>
      <c r="AI28" s="61">
        <v>100</v>
      </c>
      <c r="AJ28" s="11"/>
    </row>
    <row r="29" spans="1:36" ht="15.75" customHeight="1">
      <c r="A29" s="77"/>
      <c r="B29" s="85"/>
      <c r="C29" s="85"/>
      <c r="D29" s="85"/>
      <c r="E29" s="77"/>
      <c r="F29" s="86"/>
      <c r="G29" s="86"/>
      <c r="H29" s="86"/>
      <c r="I29" s="72"/>
      <c r="J29" s="60"/>
      <c r="K29" s="60"/>
      <c r="L29" s="60"/>
      <c r="M29" s="122"/>
      <c r="N29" s="126"/>
      <c r="O29" s="126"/>
      <c r="P29" s="126"/>
      <c r="Q29" s="126"/>
      <c r="R29" s="126"/>
      <c r="S29" s="61"/>
      <c r="T29" s="20" t="s">
        <v>41</v>
      </c>
      <c r="U29" s="41">
        <f t="shared" si="8"/>
        <v>2193000</v>
      </c>
      <c r="V29" s="44">
        <v>365500</v>
      </c>
      <c r="W29" s="44">
        <v>365500</v>
      </c>
      <c r="X29" s="44">
        <v>365500</v>
      </c>
      <c r="Y29" s="44">
        <v>365500</v>
      </c>
      <c r="Z29" s="44">
        <v>365500</v>
      </c>
      <c r="AA29" s="44">
        <v>365500</v>
      </c>
      <c r="AB29" s="85"/>
      <c r="AC29" s="82"/>
      <c r="AD29" s="82"/>
      <c r="AE29" s="82"/>
      <c r="AF29" s="82"/>
      <c r="AG29" s="82"/>
      <c r="AH29" s="82"/>
      <c r="AI29" s="61"/>
      <c r="AJ29" s="11"/>
    </row>
    <row r="30" spans="1:36" ht="57.75" customHeight="1">
      <c r="A30" s="77"/>
      <c r="B30" s="85"/>
      <c r="C30" s="85"/>
      <c r="D30" s="85"/>
      <c r="E30" s="77"/>
      <c r="F30" s="86"/>
      <c r="G30" s="86"/>
      <c r="H30" s="86"/>
      <c r="I30" s="72"/>
      <c r="J30" s="60"/>
      <c r="K30" s="60"/>
      <c r="L30" s="60"/>
      <c r="M30" s="122"/>
      <c r="N30" s="126"/>
      <c r="O30" s="126"/>
      <c r="P30" s="126"/>
      <c r="Q30" s="126"/>
      <c r="R30" s="126"/>
      <c r="S30" s="61"/>
      <c r="T30" s="20" t="s">
        <v>42</v>
      </c>
      <c r="U30" s="41">
        <f t="shared" si="8"/>
        <v>2193000</v>
      </c>
      <c r="V30" s="44">
        <v>365500</v>
      </c>
      <c r="W30" s="44">
        <v>365500</v>
      </c>
      <c r="X30" s="44">
        <v>365500</v>
      </c>
      <c r="Y30" s="44">
        <v>365500</v>
      </c>
      <c r="Z30" s="44">
        <v>365500</v>
      </c>
      <c r="AA30" s="44">
        <v>365500</v>
      </c>
      <c r="AB30" s="85"/>
      <c r="AC30" s="83"/>
      <c r="AD30" s="83"/>
      <c r="AE30" s="83"/>
      <c r="AF30" s="83"/>
      <c r="AG30" s="83"/>
      <c r="AH30" s="83"/>
      <c r="AI30" s="61"/>
      <c r="AJ30" s="11"/>
    </row>
    <row r="31" spans="1:36" ht="110.25" customHeight="1">
      <c r="A31" s="77"/>
      <c r="B31" s="85"/>
      <c r="C31" s="85"/>
      <c r="D31" s="85"/>
      <c r="E31" s="77"/>
      <c r="F31" s="86"/>
      <c r="G31" s="86"/>
      <c r="H31" s="86"/>
      <c r="I31" s="72"/>
      <c r="J31" s="60"/>
      <c r="K31" s="60"/>
      <c r="L31" s="60"/>
      <c r="M31" s="122">
        <v>8</v>
      </c>
      <c r="N31" s="71" t="s">
        <v>56</v>
      </c>
      <c r="O31" s="71"/>
      <c r="P31" s="71"/>
      <c r="Q31" s="71"/>
      <c r="R31" s="71"/>
      <c r="S31" s="61"/>
      <c r="T31" s="20" t="s">
        <v>40</v>
      </c>
      <c r="U31" s="41">
        <f t="shared" si="8"/>
        <v>102696</v>
      </c>
      <c r="V31" s="41">
        <f t="shared" ref="V31" si="17">V32+V33</f>
        <v>17116</v>
      </c>
      <c r="W31" s="41">
        <f t="shared" ref="W31" si="18">W32+W33</f>
        <v>17116</v>
      </c>
      <c r="X31" s="41">
        <f t="shared" ref="X31" si="19">X32+X33</f>
        <v>17116</v>
      </c>
      <c r="Y31" s="41">
        <f t="shared" ref="Y31" si="20">Y32+Y33</f>
        <v>17116</v>
      </c>
      <c r="Z31" s="41">
        <f t="shared" ref="Z31:AA31" si="21">Z32+Z33</f>
        <v>17116</v>
      </c>
      <c r="AA31" s="41">
        <f t="shared" si="21"/>
        <v>17116</v>
      </c>
      <c r="AB31" s="61"/>
      <c r="AC31" s="81">
        <f t="shared" si="11"/>
        <v>0</v>
      </c>
      <c r="AD31" s="61"/>
      <c r="AE31" s="61"/>
      <c r="AF31" s="61"/>
      <c r="AG31" s="61"/>
      <c r="AH31" s="61"/>
      <c r="AI31" s="61"/>
      <c r="AJ31" s="11"/>
    </row>
    <row r="32" spans="1:36" ht="15.75" customHeight="1">
      <c r="A32" s="77"/>
      <c r="B32" s="85"/>
      <c r="C32" s="85"/>
      <c r="D32" s="85"/>
      <c r="E32" s="77"/>
      <c r="F32" s="86"/>
      <c r="G32" s="86"/>
      <c r="H32" s="86"/>
      <c r="I32" s="72"/>
      <c r="J32" s="60"/>
      <c r="K32" s="60"/>
      <c r="L32" s="60"/>
      <c r="M32" s="122"/>
      <c r="N32" s="71"/>
      <c r="O32" s="71"/>
      <c r="P32" s="71"/>
      <c r="Q32" s="71"/>
      <c r="R32" s="71"/>
      <c r="S32" s="61"/>
      <c r="T32" s="20" t="s">
        <v>41</v>
      </c>
      <c r="U32" s="41">
        <f t="shared" si="8"/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61"/>
      <c r="AC32" s="82"/>
      <c r="AD32" s="61"/>
      <c r="AE32" s="61"/>
      <c r="AF32" s="61"/>
      <c r="AG32" s="61"/>
      <c r="AH32" s="61"/>
      <c r="AI32" s="61"/>
      <c r="AJ32" s="11"/>
    </row>
    <row r="33" spans="1:36" ht="15.75" customHeight="1">
      <c r="A33" s="77"/>
      <c r="B33" s="85"/>
      <c r="C33" s="85"/>
      <c r="D33" s="85"/>
      <c r="E33" s="77"/>
      <c r="F33" s="86"/>
      <c r="G33" s="86"/>
      <c r="H33" s="86"/>
      <c r="I33" s="72"/>
      <c r="J33" s="60"/>
      <c r="K33" s="60"/>
      <c r="L33" s="60"/>
      <c r="M33" s="122"/>
      <c r="N33" s="71"/>
      <c r="O33" s="71"/>
      <c r="P33" s="71"/>
      <c r="Q33" s="71"/>
      <c r="R33" s="71"/>
      <c r="S33" s="61"/>
      <c r="T33" s="20" t="s">
        <v>42</v>
      </c>
      <c r="U33" s="41">
        <f t="shared" si="8"/>
        <v>102696</v>
      </c>
      <c r="V33" s="44">
        <v>17116</v>
      </c>
      <c r="W33" s="44">
        <v>17116</v>
      </c>
      <c r="X33" s="44">
        <v>17116</v>
      </c>
      <c r="Y33" s="44">
        <v>17116</v>
      </c>
      <c r="Z33" s="44">
        <v>17116</v>
      </c>
      <c r="AA33" s="44">
        <v>17116</v>
      </c>
      <c r="AB33" s="61"/>
      <c r="AC33" s="83"/>
      <c r="AD33" s="61"/>
      <c r="AE33" s="61"/>
      <c r="AF33" s="61"/>
      <c r="AG33" s="61"/>
      <c r="AH33" s="61"/>
      <c r="AI33" s="61"/>
      <c r="AJ33" s="11"/>
    </row>
    <row r="34" spans="1:36" ht="78.75" customHeight="1">
      <c r="A34" s="77"/>
      <c r="B34" s="85"/>
      <c r="C34" s="85"/>
      <c r="D34" s="85"/>
      <c r="E34" s="77"/>
      <c r="F34" s="86"/>
      <c r="G34" s="86"/>
      <c r="H34" s="86"/>
      <c r="I34" s="72"/>
      <c r="J34" s="60"/>
      <c r="K34" s="60"/>
      <c r="L34" s="60"/>
      <c r="M34" s="122">
        <v>9</v>
      </c>
      <c r="N34" s="71" t="s">
        <v>57</v>
      </c>
      <c r="O34" s="71"/>
      <c r="P34" s="71"/>
      <c r="Q34" s="71"/>
      <c r="R34" s="71"/>
      <c r="S34" s="81"/>
      <c r="T34" s="20" t="s">
        <v>40</v>
      </c>
      <c r="U34" s="41">
        <f t="shared" si="8"/>
        <v>26683</v>
      </c>
      <c r="V34" s="41">
        <f t="shared" ref="V34" si="22">V35+V36</f>
        <v>2113</v>
      </c>
      <c r="W34" s="41">
        <f t="shared" ref="W34" si="23">W35+W36</f>
        <v>3114</v>
      </c>
      <c r="X34" s="41">
        <f t="shared" ref="X34" si="24">X35+X36</f>
        <v>4114</v>
      </c>
      <c r="Y34" s="41">
        <f t="shared" ref="Y34" si="25">Y35+Y36</f>
        <v>5114</v>
      </c>
      <c r="Z34" s="41">
        <f t="shared" ref="Z34:AA34" si="26">Z35+Z36</f>
        <v>6114</v>
      </c>
      <c r="AA34" s="41">
        <f t="shared" si="26"/>
        <v>6114</v>
      </c>
      <c r="AB34" s="78" t="s">
        <v>88</v>
      </c>
      <c r="AC34" s="81" t="s">
        <v>95</v>
      </c>
      <c r="AD34" s="61">
        <v>100</v>
      </c>
      <c r="AE34" s="61">
        <v>100</v>
      </c>
      <c r="AF34" s="61">
        <v>100</v>
      </c>
      <c r="AG34" s="61">
        <v>100</v>
      </c>
      <c r="AH34" s="61">
        <v>100</v>
      </c>
      <c r="AI34" s="61">
        <v>100</v>
      </c>
      <c r="AJ34" s="11"/>
    </row>
    <row r="35" spans="1:36" ht="15.75" customHeight="1">
      <c r="A35" s="77"/>
      <c r="B35" s="85"/>
      <c r="C35" s="85"/>
      <c r="D35" s="85"/>
      <c r="E35" s="77"/>
      <c r="F35" s="86"/>
      <c r="G35" s="86"/>
      <c r="H35" s="86"/>
      <c r="I35" s="72"/>
      <c r="J35" s="60"/>
      <c r="K35" s="60"/>
      <c r="L35" s="60"/>
      <c r="M35" s="122"/>
      <c r="N35" s="71"/>
      <c r="O35" s="71"/>
      <c r="P35" s="71"/>
      <c r="Q35" s="71"/>
      <c r="R35" s="71"/>
      <c r="S35" s="82"/>
      <c r="T35" s="20" t="s">
        <v>41</v>
      </c>
      <c r="U35" s="41">
        <f t="shared" si="8"/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79"/>
      <c r="AC35" s="82"/>
      <c r="AD35" s="61"/>
      <c r="AE35" s="61"/>
      <c r="AF35" s="61"/>
      <c r="AG35" s="61"/>
      <c r="AH35" s="61"/>
      <c r="AI35" s="61"/>
      <c r="AJ35" s="11"/>
    </row>
    <row r="36" spans="1:36" ht="18" customHeight="1">
      <c r="A36" s="77"/>
      <c r="B36" s="85"/>
      <c r="C36" s="85"/>
      <c r="D36" s="85"/>
      <c r="E36" s="77"/>
      <c r="F36" s="86"/>
      <c r="G36" s="86"/>
      <c r="H36" s="86"/>
      <c r="I36" s="72"/>
      <c r="J36" s="60"/>
      <c r="K36" s="60"/>
      <c r="L36" s="60"/>
      <c r="M36" s="122"/>
      <c r="N36" s="71"/>
      <c r="O36" s="71"/>
      <c r="P36" s="71"/>
      <c r="Q36" s="71"/>
      <c r="R36" s="71"/>
      <c r="S36" s="83"/>
      <c r="T36" s="20" t="s">
        <v>42</v>
      </c>
      <c r="U36" s="41">
        <f t="shared" si="8"/>
        <v>26683</v>
      </c>
      <c r="V36" s="44">
        <v>2113</v>
      </c>
      <c r="W36" s="44">
        <v>3114</v>
      </c>
      <c r="X36" s="44">
        <v>4114</v>
      </c>
      <c r="Y36" s="44">
        <v>5114</v>
      </c>
      <c r="Z36" s="44">
        <v>6114</v>
      </c>
      <c r="AA36" s="44">
        <v>6114</v>
      </c>
      <c r="AB36" s="80"/>
      <c r="AC36" s="83"/>
      <c r="AD36" s="61"/>
      <c r="AE36" s="61"/>
      <c r="AF36" s="61"/>
      <c r="AG36" s="61"/>
      <c r="AH36" s="61"/>
      <c r="AI36" s="61"/>
      <c r="AJ36" s="11"/>
    </row>
    <row r="37" spans="1:36" ht="56.25" customHeight="1">
      <c r="A37" s="77"/>
      <c r="B37" s="85"/>
      <c r="C37" s="85"/>
      <c r="D37" s="85"/>
      <c r="E37" s="77"/>
      <c r="F37" s="86"/>
      <c r="G37" s="86"/>
      <c r="H37" s="86"/>
      <c r="I37" s="72"/>
      <c r="J37" s="60"/>
      <c r="K37" s="60"/>
      <c r="L37" s="60"/>
      <c r="M37" s="122">
        <v>10</v>
      </c>
      <c r="N37" s="71" t="s">
        <v>45</v>
      </c>
      <c r="O37" s="71"/>
      <c r="P37" s="71"/>
      <c r="Q37" s="71"/>
      <c r="R37" s="71"/>
      <c r="S37" s="81"/>
      <c r="T37" s="20" t="s">
        <v>40</v>
      </c>
      <c r="U37" s="41">
        <f t="shared" si="8"/>
        <v>31788</v>
      </c>
      <c r="V37" s="41">
        <f t="shared" ref="V37" si="27">V38+V39</f>
        <v>2350</v>
      </c>
      <c r="W37" s="41">
        <f t="shared" ref="W37" si="28">W38+W39</f>
        <v>6320</v>
      </c>
      <c r="X37" s="41">
        <f t="shared" ref="X37" si="29">X38+X39</f>
        <v>0</v>
      </c>
      <c r="Y37" s="41">
        <f t="shared" ref="Y37" si="30">Y38+Y39</f>
        <v>7080</v>
      </c>
      <c r="Z37" s="41">
        <f t="shared" ref="Z37:AA37" si="31">Z38+Z39</f>
        <v>8019</v>
      </c>
      <c r="AA37" s="41">
        <f t="shared" si="31"/>
        <v>8019</v>
      </c>
      <c r="AB37" s="78" t="s">
        <v>89</v>
      </c>
      <c r="AC37" s="81">
        <f t="shared" ref="AC37" si="32">AD37+AE37+AF37+AG37+AH37+AI37</f>
        <v>600</v>
      </c>
      <c r="AD37" s="61">
        <v>100</v>
      </c>
      <c r="AE37" s="61">
        <v>100</v>
      </c>
      <c r="AF37" s="61">
        <v>100</v>
      </c>
      <c r="AG37" s="61">
        <v>100</v>
      </c>
      <c r="AH37" s="61">
        <v>100</v>
      </c>
      <c r="AI37" s="61">
        <v>100</v>
      </c>
      <c r="AJ37" s="11"/>
    </row>
    <row r="38" spans="1:36" ht="33.75" customHeight="1">
      <c r="A38" s="77"/>
      <c r="B38" s="85"/>
      <c r="C38" s="85"/>
      <c r="D38" s="85"/>
      <c r="E38" s="77"/>
      <c r="F38" s="86"/>
      <c r="G38" s="86"/>
      <c r="H38" s="86"/>
      <c r="I38" s="72"/>
      <c r="J38" s="60"/>
      <c r="K38" s="60"/>
      <c r="L38" s="60"/>
      <c r="M38" s="122"/>
      <c r="N38" s="71"/>
      <c r="O38" s="71"/>
      <c r="P38" s="71"/>
      <c r="Q38" s="71"/>
      <c r="R38" s="71"/>
      <c r="S38" s="82"/>
      <c r="T38" s="20" t="s">
        <v>41</v>
      </c>
      <c r="U38" s="41">
        <f t="shared" si="8"/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79"/>
      <c r="AC38" s="82"/>
      <c r="AD38" s="61"/>
      <c r="AE38" s="61"/>
      <c r="AF38" s="61"/>
      <c r="AG38" s="61"/>
      <c r="AH38" s="61"/>
      <c r="AI38" s="61"/>
      <c r="AJ38" s="11"/>
    </row>
    <row r="39" spans="1:36" ht="117.75" customHeight="1">
      <c r="A39" s="77"/>
      <c r="B39" s="85"/>
      <c r="C39" s="85"/>
      <c r="D39" s="85"/>
      <c r="E39" s="77"/>
      <c r="F39" s="86"/>
      <c r="G39" s="86"/>
      <c r="H39" s="86"/>
      <c r="I39" s="72"/>
      <c r="J39" s="60"/>
      <c r="K39" s="60"/>
      <c r="L39" s="60"/>
      <c r="M39" s="122"/>
      <c r="N39" s="71"/>
      <c r="O39" s="71"/>
      <c r="P39" s="71"/>
      <c r="Q39" s="71"/>
      <c r="R39" s="71"/>
      <c r="S39" s="83"/>
      <c r="T39" s="20" t="s">
        <v>42</v>
      </c>
      <c r="U39" s="41">
        <f t="shared" si="8"/>
        <v>31788</v>
      </c>
      <c r="V39" s="44">
        <v>2350</v>
      </c>
      <c r="W39" s="44">
        <v>6320</v>
      </c>
      <c r="X39" s="44">
        <v>0</v>
      </c>
      <c r="Y39" s="44">
        <v>7080</v>
      </c>
      <c r="Z39" s="44">
        <v>8019</v>
      </c>
      <c r="AA39" s="44">
        <v>8019</v>
      </c>
      <c r="AB39" s="80"/>
      <c r="AC39" s="83"/>
      <c r="AD39" s="61"/>
      <c r="AE39" s="61"/>
      <c r="AF39" s="61"/>
      <c r="AG39" s="61"/>
      <c r="AH39" s="61"/>
      <c r="AI39" s="61"/>
      <c r="AJ39" s="11"/>
    </row>
    <row r="40" spans="1:36" ht="15.75" customHeight="1">
      <c r="A40" s="77"/>
      <c r="B40" s="85"/>
      <c r="C40" s="85"/>
      <c r="D40" s="85"/>
      <c r="E40" s="77"/>
      <c r="F40" s="86"/>
      <c r="G40" s="86"/>
      <c r="H40" s="86"/>
      <c r="I40" s="72"/>
      <c r="J40" s="60"/>
      <c r="K40" s="60"/>
      <c r="L40" s="60"/>
      <c r="M40" s="122">
        <v>11</v>
      </c>
      <c r="N40" s="71" t="s">
        <v>58</v>
      </c>
      <c r="O40" s="71"/>
      <c r="P40" s="71"/>
      <c r="Q40" s="71"/>
      <c r="R40" s="71"/>
      <c r="S40" s="61"/>
      <c r="T40" s="20" t="s">
        <v>40</v>
      </c>
      <c r="U40" s="41">
        <f t="shared" si="8"/>
        <v>3279276</v>
      </c>
      <c r="V40" s="41">
        <f t="shared" ref="V40" si="33">V41+V42</f>
        <v>546546</v>
      </c>
      <c r="W40" s="41">
        <f t="shared" ref="W40" si="34">W41+W42</f>
        <v>546546</v>
      </c>
      <c r="X40" s="41">
        <f t="shared" ref="X40" si="35">X41+X42</f>
        <v>546546</v>
      </c>
      <c r="Y40" s="41">
        <f t="shared" ref="Y40" si="36">Y41+Y42</f>
        <v>546546</v>
      </c>
      <c r="Z40" s="41">
        <f t="shared" ref="Z40:AA40" si="37">Z41+Z42</f>
        <v>546546</v>
      </c>
      <c r="AA40" s="41">
        <f t="shared" si="37"/>
        <v>546546</v>
      </c>
      <c r="AB40" s="61" t="s">
        <v>37</v>
      </c>
      <c r="AC40" s="81" t="s">
        <v>95</v>
      </c>
      <c r="AD40" s="61">
        <v>100</v>
      </c>
      <c r="AE40" s="61">
        <v>100</v>
      </c>
      <c r="AF40" s="61">
        <v>100</v>
      </c>
      <c r="AG40" s="61">
        <v>100</v>
      </c>
      <c r="AH40" s="61">
        <v>100</v>
      </c>
      <c r="AI40" s="61">
        <v>100</v>
      </c>
      <c r="AJ40" s="11"/>
    </row>
    <row r="41" spans="1:36" ht="15.75" customHeight="1">
      <c r="A41" s="77"/>
      <c r="B41" s="85"/>
      <c r="C41" s="85"/>
      <c r="D41" s="85"/>
      <c r="E41" s="77"/>
      <c r="F41" s="86"/>
      <c r="G41" s="86"/>
      <c r="H41" s="86"/>
      <c r="I41" s="72"/>
      <c r="J41" s="60"/>
      <c r="K41" s="60"/>
      <c r="L41" s="60"/>
      <c r="M41" s="122"/>
      <c r="N41" s="71"/>
      <c r="O41" s="71"/>
      <c r="P41" s="71"/>
      <c r="Q41" s="71"/>
      <c r="R41" s="71"/>
      <c r="S41" s="61"/>
      <c r="T41" s="14" t="s">
        <v>41</v>
      </c>
      <c r="U41" s="41">
        <f t="shared" si="8"/>
        <v>3246480</v>
      </c>
      <c r="V41" s="37">
        <v>541080</v>
      </c>
      <c r="W41" s="37">
        <v>541080</v>
      </c>
      <c r="X41" s="37">
        <v>541080</v>
      </c>
      <c r="Y41" s="37">
        <v>541080</v>
      </c>
      <c r="Z41" s="37">
        <v>541080</v>
      </c>
      <c r="AA41" s="37">
        <v>541080</v>
      </c>
      <c r="AB41" s="61"/>
      <c r="AC41" s="82"/>
      <c r="AD41" s="61"/>
      <c r="AE41" s="61"/>
      <c r="AF41" s="61"/>
      <c r="AG41" s="61"/>
      <c r="AH41" s="61"/>
      <c r="AI41" s="61"/>
      <c r="AJ41" s="11"/>
    </row>
    <row r="42" spans="1:36" ht="27.75" customHeight="1">
      <c r="A42" s="77"/>
      <c r="B42" s="85"/>
      <c r="C42" s="85"/>
      <c r="D42" s="85"/>
      <c r="E42" s="77"/>
      <c r="F42" s="86"/>
      <c r="G42" s="86"/>
      <c r="H42" s="86"/>
      <c r="I42" s="72"/>
      <c r="J42" s="60"/>
      <c r="K42" s="60"/>
      <c r="L42" s="60"/>
      <c r="M42" s="122"/>
      <c r="N42" s="71"/>
      <c r="O42" s="71"/>
      <c r="P42" s="71"/>
      <c r="Q42" s="71"/>
      <c r="R42" s="71"/>
      <c r="S42" s="61"/>
      <c r="T42" s="14" t="s">
        <v>42</v>
      </c>
      <c r="U42" s="41">
        <f t="shared" si="8"/>
        <v>32796</v>
      </c>
      <c r="V42" s="37">
        <v>5466</v>
      </c>
      <c r="W42" s="37">
        <v>5466</v>
      </c>
      <c r="X42" s="37">
        <v>5466</v>
      </c>
      <c r="Y42" s="37">
        <v>5466</v>
      </c>
      <c r="Z42" s="37">
        <v>5466</v>
      </c>
      <c r="AA42" s="37">
        <v>5466</v>
      </c>
      <c r="AB42" s="61"/>
      <c r="AC42" s="83"/>
      <c r="AD42" s="61"/>
      <c r="AE42" s="61"/>
      <c r="AF42" s="61"/>
      <c r="AG42" s="61"/>
      <c r="AH42" s="61"/>
      <c r="AI42" s="61"/>
      <c r="AJ42" s="11"/>
    </row>
    <row r="43" spans="1:36" ht="58.5" customHeight="1">
      <c r="A43" s="77"/>
      <c r="B43" s="85"/>
      <c r="C43" s="85"/>
      <c r="D43" s="85"/>
      <c r="E43" s="77"/>
      <c r="F43" s="86"/>
      <c r="G43" s="86"/>
      <c r="H43" s="86"/>
      <c r="I43" s="72"/>
      <c r="J43" s="60"/>
      <c r="K43" s="60"/>
      <c r="L43" s="60"/>
      <c r="M43" s="3">
        <v>12</v>
      </c>
      <c r="N43" s="60" t="s">
        <v>32</v>
      </c>
      <c r="O43" s="60"/>
      <c r="P43" s="60"/>
      <c r="Q43" s="60"/>
      <c r="R43" s="60"/>
      <c r="S43" s="11"/>
      <c r="T43" s="14" t="s">
        <v>42</v>
      </c>
      <c r="U43" s="41">
        <f t="shared" si="8"/>
        <v>3576120</v>
      </c>
      <c r="V43" s="43">
        <v>596020</v>
      </c>
      <c r="W43" s="43">
        <v>596020</v>
      </c>
      <c r="X43" s="43">
        <v>596020</v>
      </c>
      <c r="Y43" s="43">
        <v>596020</v>
      </c>
      <c r="Z43" s="43">
        <v>596020</v>
      </c>
      <c r="AA43" s="43">
        <v>596020</v>
      </c>
      <c r="AB43" s="12" t="s">
        <v>33</v>
      </c>
      <c r="AC43" s="11" t="s">
        <v>95</v>
      </c>
      <c r="AD43" s="11">
        <v>100</v>
      </c>
      <c r="AE43" s="11">
        <v>100</v>
      </c>
      <c r="AF43" s="11">
        <v>100</v>
      </c>
      <c r="AG43" s="11">
        <v>100</v>
      </c>
      <c r="AH43" s="11">
        <v>100</v>
      </c>
      <c r="AI43" s="11">
        <v>100</v>
      </c>
      <c r="AJ43" s="11"/>
    </row>
    <row r="44" spans="1:36" ht="58.5" customHeight="1">
      <c r="A44" s="77"/>
      <c r="B44" s="85"/>
      <c r="C44" s="85"/>
      <c r="D44" s="85"/>
      <c r="E44" s="77"/>
      <c r="F44" s="86"/>
      <c r="G44" s="86"/>
      <c r="H44" s="86"/>
      <c r="I44" s="72"/>
      <c r="J44" s="60"/>
      <c r="K44" s="60"/>
      <c r="L44" s="60"/>
      <c r="M44" s="57">
        <v>13</v>
      </c>
      <c r="N44" s="58">
        <v>0</v>
      </c>
      <c r="O44" s="58"/>
      <c r="P44" s="58"/>
      <c r="Q44" s="58"/>
      <c r="R44" s="58"/>
      <c r="S44" s="59"/>
      <c r="T44" s="52" t="s">
        <v>40</v>
      </c>
      <c r="U44" s="53">
        <f t="shared" ref="U44:U46" si="38">V44+W44+X44+Y44+Z44+AA44</f>
        <v>119176532.77</v>
      </c>
      <c r="V44" s="53">
        <f t="shared" ref="V44:AA44" si="39">V45+V46</f>
        <v>119176532.77</v>
      </c>
      <c r="W44" s="53">
        <f t="shared" si="39"/>
        <v>0</v>
      </c>
      <c r="X44" s="53">
        <f t="shared" si="39"/>
        <v>0</v>
      </c>
      <c r="Y44" s="53">
        <f t="shared" si="39"/>
        <v>0</v>
      </c>
      <c r="Z44" s="53">
        <f t="shared" si="39"/>
        <v>0</v>
      </c>
      <c r="AA44" s="53">
        <f t="shared" si="39"/>
        <v>0</v>
      </c>
      <c r="AB44" s="60" t="s">
        <v>48</v>
      </c>
      <c r="AC44" s="61">
        <f>AD44+AE44+AF44+AG44+AH44+AI44</f>
        <v>6</v>
      </c>
      <c r="AD44" s="61">
        <v>1</v>
      </c>
      <c r="AE44" s="61">
        <v>1</v>
      </c>
      <c r="AF44" s="61">
        <v>1</v>
      </c>
      <c r="AG44" s="61">
        <v>1</v>
      </c>
      <c r="AH44" s="61">
        <v>1</v>
      </c>
      <c r="AI44" s="61">
        <v>1</v>
      </c>
      <c r="AJ44" s="11"/>
    </row>
    <row r="45" spans="1:36" ht="58.5" customHeight="1">
      <c r="A45" s="77"/>
      <c r="B45" s="85"/>
      <c r="C45" s="85"/>
      <c r="D45" s="85"/>
      <c r="E45" s="77"/>
      <c r="F45" s="86"/>
      <c r="G45" s="86"/>
      <c r="H45" s="86"/>
      <c r="I45" s="72"/>
      <c r="J45" s="60"/>
      <c r="K45" s="60"/>
      <c r="L45" s="60"/>
      <c r="M45" s="57"/>
      <c r="N45" s="58"/>
      <c r="O45" s="58"/>
      <c r="P45" s="58"/>
      <c r="Q45" s="58"/>
      <c r="R45" s="58"/>
      <c r="S45" s="59"/>
      <c r="T45" s="52" t="s">
        <v>41</v>
      </c>
      <c r="U45" s="53">
        <f t="shared" si="38"/>
        <v>117984767.44</v>
      </c>
      <c r="V45" s="54">
        <v>117984767.44</v>
      </c>
      <c r="W45" s="54"/>
      <c r="X45" s="54"/>
      <c r="Y45" s="54"/>
      <c r="Z45" s="54"/>
      <c r="AA45" s="54"/>
      <c r="AB45" s="60"/>
      <c r="AC45" s="61"/>
      <c r="AD45" s="61"/>
      <c r="AE45" s="61"/>
      <c r="AF45" s="61"/>
      <c r="AG45" s="61"/>
      <c r="AH45" s="61"/>
      <c r="AI45" s="61"/>
      <c r="AJ45" s="11"/>
    </row>
    <row r="46" spans="1:36" ht="58.5" customHeight="1">
      <c r="A46" s="77"/>
      <c r="B46" s="85"/>
      <c r="C46" s="85"/>
      <c r="D46" s="85"/>
      <c r="E46" s="77"/>
      <c r="F46" s="86"/>
      <c r="G46" s="86"/>
      <c r="H46" s="86"/>
      <c r="I46" s="72"/>
      <c r="J46" s="60"/>
      <c r="K46" s="60"/>
      <c r="L46" s="60"/>
      <c r="M46" s="57"/>
      <c r="N46" s="58"/>
      <c r="O46" s="58"/>
      <c r="P46" s="58"/>
      <c r="Q46" s="58"/>
      <c r="R46" s="58"/>
      <c r="S46" s="59"/>
      <c r="T46" s="52" t="s">
        <v>42</v>
      </c>
      <c r="U46" s="53">
        <f t="shared" si="38"/>
        <v>1191765.33</v>
      </c>
      <c r="V46" s="55">
        <v>1191765.33</v>
      </c>
      <c r="W46" s="55"/>
      <c r="X46" s="55"/>
      <c r="Y46" s="55"/>
      <c r="Z46" s="55"/>
      <c r="AA46" s="55"/>
      <c r="AB46" s="60"/>
      <c r="AC46" s="61"/>
      <c r="AD46" s="61"/>
      <c r="AE46" s="61"/>
      <c r="AF46" s="61"/>
      <c r="AG46" s="61"/>
      <c r="AH46" s="61"/>
      <c r="AI46" s="61"/>
      <c r="AJ46" s="11"/>
    </row>
    <row r="47" spans="1:36" ht="72.75" customHeight="1">
      <c r="A47" s="77"/>
      <c r="B47" s="85"/>
      <c r="C47" s="85"/>
      <c r="D47" s="85"/>
      <c r="E47" s="77"/>
      <c r="F47" s="86"/>
      <c r="G47" s="86"/>
      <c r="H47" s="86"/>
      <c r="I47" s="72"/>
      <c r="J47" s="60"/>
      <c r="K47" s="60"/>
      <c r="L47" s="60"/>
      <c r="M47" s="122">
        <v>14</v>
      </c>
      <c r="N47" s="71" t="s">
        <v>14</v>
      </c>
      <c r="O47" s="71"/>
      <c r="P47" s="71"/>
      <c r="Q47" s="71"/>
      <c r="R47" s="71"/>
      <c r="S47" s="61"/>
      <c r="T47" s="20" t="s">
        <v>40</v>
      </c>
      <c r="U47" s="41">
        <f t="shared" si="8"/>
        <v>318000</v>
      </c>
      <c r="V47" s="41">
        <f t="shared" ref="V47:AA47" si="40">V48+V49</f>
        <v>53000</v>
      </c>
      <c r="W47" s="41">
        <f t="shared" si="40"/>
        <v>53000</v>
      </c>
      <c r="X47" s="41">
        <f t="shared" si="40"/>
        <v>53000</v>
      </c>
      <c r="Y47" s="41">
        <f t="shared" si="40"/>
        <v>53000</v>
      </c>
      <c r="Z47" s="41">
        <f t="shared" si="40"/>
        <v>53000</v>
      </c>
      <c r="AA47" s="41">
        <f t="shared" si="40"/>
        <v>53000</v>
      </c>
      <c r="AB47" s="60" t="s">
        <v>48</v>
      </c>
      <c r="AC47" s="61">
        <f>AD47+AE47+AF47+AG47+AH47+AI47</f>
        <v>6</v>
      </c>
      <c r="AD47" s="61">
        <v>1</v>
      </c>
      <c r="AE47" s="61">
        <v>1</v>
      </c>
      <c r="AF47" s="61">
        <v>1</v>
      </c>
      <c r="AG47" s="61">
        <v>1</v>
      </c>
      <c r="AH47" s="61">
        <v>1</v>
      </c>
      <c r="AI47" s="61">
        <v>1</v>
      </c>
      <c r="AJ47" s="11"/>
    </row>
    <row r="48" spans="1:36" ht="15.75" customHeight="1">
      <c r="A48" s="77"/>
      <c r="B48" s="85"/>
      <c r="C48" s="85"/>
      <c r="D48" s="85"/>
      <c r="E48" s="77"/>
      <c r="F48" s="86"/>
      <c r="G48" s="86"/>
      <c r="H48" s="86"/>
      <c r="I48" s="72"/>
      <c r="J48" s="60"/>
      <c r="K48" s="60"/>
      <c r="L48" s="60"/>
      <c r="M48" s="122"/>
      <c r="N48" s="71"/>
      <c r="O48" s="71"/>
      <c r="P48" s="71"/>
      <c r="Q48" s="71"/>
      <c r="R48" s="71"/>
      <c r="S48" s="61"/>
      <c r="T48" s="14" t="s">
        <v>41</v>
      </c>
      <c r="U48" s="41">
        <f t="shared" si="8"/>
        <v>300000</v>
      </c>
      <c r="V48" s="37">
        <v>50000</v>
      </c>
      <c r="W48" s="37">
        <v>50000</v>
      </c>
      <c r="X48" s="37">
        <v>50000</v>
      </c>
      <c r="Y48" s="37">
        <v>50000</v>
      </c>
      <c r="Z48" s="37">
        <v>50000</v>
      </c>
      <c r="AA48" s="37">
        <v>50000</v>
      </c>
      <c r="AB48" s="60"/>
      <c r="AC48" s="61"/>
      <c r="AD48" s="61"/>
      <c r="AE48" s="61"/>
      <c r="AF48" s="61"/>
      <c r="AG48" s="61"/>
      <c r="AH48" s="61"/>
      <c r="AI48" s="61"/>
      <c r="AJ48" s="11"/>
    </row>
    <row r="49" spans="1:36" ht="15.75" customHeight="1">
      <c r="A49" s="77"/>
      <c r="B49" s="85"/>
      <c r="C49" s="85"/>
      <c r="D49" s="85"/>
      <c r="E49" s="77"/>
      <c r="F49" s="86"/>
      <c r="G49" s="86"/>
      <c r="H49" s="86"/>
      <c r="I49" s="72"/>
      <c r="J49" s="60"/>
      <c r="K49" s="60"/>
      <c r="L49" s="60"/>
      <c r="M49" s="122"/>
      <c r="N49" s="71"/>
      <c r="O49" s="71"/>
      <c r="P49" s="71"/>
      <c r="Q49" s="71"/>
      <c r="R49" s="71"/>
      <c r="S49" s="61"/>
      <c r="T49" s="14" t="s">
        <v>42</v>
      </c>
      <c r="U49" s="41">
        <f t="shared" si="8"/>
        <v>18000</v>
      </c>
      <c r="V49" s="43">
        <v>3000</v>
      </c>
      <c r="W49" s="43">
        <v>3000</v>
      </c>
      <c r="X49" s="43">
        <v>3000</v>
      </c>
      <c r="Y49" s="43">
        <v>3000</v>
      </c>
      <c r="Z49" s="43">
        <v>3000</v>
      </c>
      <c r="AA49" s="43">
        <v>3000</v>
      </c>
      <c r="AB49" s="60"/>
      <c r="AC49" s="61"/>
      <c r="AD49" s="61"/>
      <c r="AE49" s="61"/>
      <c r="AF49" s="61"/>
      <c r="AG49" s="61"/>
      <c r="AH49" s="61"/>
      <c r="AI49" s="61"/>
      <c r="AJ49" s="11"/>
    </row>
    <row r="50" spans="1:36" ht="114" customHeight="1">
      <c r="A50" s="77"/>
      <c r="B50" s="85"/>
      <c r="C50" s="85"/>
      <c r="D50" s="85"/>
      <c r="E50" s="77"/>
      <c r="F50" s="86"/>
      <c r="G50" s="86"/>
      <c r="H50" s="86"/>
      <c r="I50" s="72"/>
      <c r="J50" s="60"/>
      <c r="K50" s="60"/>
      <c r="L50" s="60"/>
      <c r="M50" s="3">
        <v>15</v>
      </c>
      <c r="N50" s="71" t="s">
        <v>90</v>
      </c>
      <c r="O50" s="71"/>
      <c r="P50" s="71"/>
      <c r="Q50" s="71"/>
      <c r="R50" s="71"/>
      <c r="S50" s="11"/>
      <c r="T50" s="11" t="s">
        <v>59</v>
      </c>
      <c r="U50" s="41">
        <f t="shared" si="8"/>
        <v>573731</v>
      </c>
      <c r="V50" s="43">
        <v>86700</v>
      </c>
      <c r="W50" s="43">
        <v>89450</v>
      </c>
      <c r="X50" s="43">
        <v>94560</v>
      </c>
      <c r="Y50" s="43">
        <v>96601</v>
      </c>
      <c r="Z50" s="43">
        <v>103210</v>
      </c>
      <c r="AA50" s="43">
        <v>103210</v>
      </c>
      <c r="AB50" s="18" t="s">
        <v>60</v>
      </c>
      <c r="AC50" s="11" t="s">
        <v>95</v>
      </c>
      <c r="AD50" s="11">
        <v>100</v>
      </c>
      <c r="AE50" s="11">
        <v>100</v>
      </c>
      <c r="AF50" s="11">
        <v>100</v>
      </c>
      <c r="AG50" s="11">
        <v>100</v>
      </c>
      <c r="AH50" s="11">
        <v>100</v>
      </c>
      <c r="AI50" s="11">
        <v>100</v>
      </c>
      <c r="AJ50" s="11"/>
    </row>
    <row r="51" spans="1:36" ht="15.75" customHeight="1">
      <c r="A51" s="77"/>
      <c r="B51" s="85"/>
      <c r="C51" s="85"/>
      <c r="D51" s="85"/>
      <c r="E51" s="77"/>
      <c r="F51" s="86"/>
      <c r="G51" s="86"/>
      <c r="H51" s="86"/>
      <c r="I51" s="72" t="s">
        <v>10</v>
      </c>
      <c r="J51" s="60" t="s">
        <v>15</v>
      </c>
      <c r="K51" s="60"/>
      <c r="L51" s="60"/>
      <c r="M51" s="113"/>
      <c r="N51" s="114"/>
      <c r="O51" s="114"/>
      <c r="P51" s="114"/>
      <c r="Q51" s="114"/>
      <c r="R51" s="114"/>
      <c r="S51" s="115"/>
      <c r="T51" s="19" t="s">
        <v>40</v>
      </c>
      <c r="U51" s="40">
        <f t="shared" si="8"/>
        <v>120379607</v>
      </c>
      <c r="V51" s="42">
        <f t="shared" ref="V51:AA51" si="41">V52+V53</f>
        <v>18602304</v>
      </c>
      <c r="W51" s="42">
        <f t="shared" si="41"/>
        <v>19175236</v>
      </c>
      <c r="X51" s="42">
        <f t="shared" si="41"/>
        <v>19390704</v>
      </c>
      <c r="Y51" s="42">
        <f t="shared" si="41"/>
        <v>20401295</v>
      </c>
      <c r="Z51" s="42">
        <f t="shared" si="41"/>
        <v>21405034</v>
      </c>
      <c r="AA51" s="42">
        <f t="shared" si="41"/>
        <v>21405034</v>
      </c>
      <c r="AB51" s="75"/>
      <c r="AC51" s="75"/>
      <c r="AD51" s="75"/>
      <c r="AE51" s="75"/>
      <c r="AF51" s="75"/>
      <c r="AG51" s="75"/>
      <c r="AH51" s="75"/>
      <c r="AI51" s="75"/>
      <c r="AJ51" s="11"/>
    </row>
    <row r="52" spans="1:36" ht="15.75" customHeight="1">
      <c r="A52" s="77"/>
      <c r="B52" s="85"/>
      <c r="C52" s="85"/>
      <c r="D52" s="85"/>
      <c r="E52" s="77"/>
      <c r="F52" s="86"/>
      <c r="G52" s="86"/>
      <c r="H52" s="86"/>
      <c r="I52" s="72"/>
      <c r="J52" s="60"/>
      <c r="K52" s="60"/>
      <c r="L52" s="60"/>
      <c r="M52" s="116"/>
      <c r="N52" s="117"/>
      <c r="O52" s="117"/>
      <c r="P52" s="117"/>
      <c r="Q52" s="117"/>
      <c r="R52" s="117"/>
      <c r="S52" s="118"/>
      <c r="T52" s="19" t="s">
        <v>41</v>
      </c>
      <c r="U52" s="40">
        <f t="shared" si="8"/>
        <v>0</v>
      </c>
      <c r="V52" s="42">
        <f t="shared" ref="V52:AA52" si="42">V62</f>
        <v>0</v>
      </c>
      <c r="W52" s="42">
        <f t="shared" si="42"/>
        <v>0</v>
      </c>
      <c r="X52" s="42">
        <f t="shared" si="42"/>
        <v>0</v>
      </c>
      <c r="Y52" s="42">
        <f t="shared" si="42"/>
        <v>0</v>
      </c>
      <c r="Z52" s="42">
        <f t="shared" si="42"/>
        <v>0</v>
      </c>
      <c r="AA52" s="42">
        <f t="shared" si="42"/>
        <v>0</v>
      </c>
      <c r="AB52" s="75"/>
      <c r="AC52" s="75"/>
      <c r="AD52" s="75"/>
      <c r="AE52" s="75"/>
      <c r="AF52" s="75"/>
      <c r="AG52" s="75"/>
      <c r="AH52" s="75"/>
      <c r="AI52" s="75"/>
      <c r="AJ52" s="11"/>
    </row>
    <row r="53" spans="1:36" ht="15.75" customHeight="1">
      <c r="A53" s="77"/>
      <c r="B53" s="85"/>
      <c r="C53" s="85"/>
      <c r="D53" s="85"/>
      <c r="E53" s="77"/>
      <c r="F53" s="86"/>
      <c r="G53" s="86"/>
      <c r="H53" s="86"/>
      <c r="I53" s="72"/>
      <c r="J53" s="60"/>
      <c r="K53" s="60"/>
      <c r="L53" s="60"/>
      <c r="M53" s="119"/>
      <c r="N53" s="120"/>
      <c r="O53" s="120"/>
      <c r="P53" s="120"/>
      <c r="Q53" s="120"/>
      <c r="R53" s="120"/>
      <c r="S53" s="121"/>
      <c r="T53" s="19" t="s">
        <v>42</v>
      </c>
      <c r="U53" s="40">
        <f t="shared" si="8"/>
        <v>120379607</v>
      </c>
      <c r="V53" s="42">
        <f t="shared" ref="V53:AA53" si="43">V54+V57+V60+V63+V64+V65</f>
        <v>18602304</v>
      </c>
      <c r="W53" s="42">
        <f t="shared" si="43"/>
        <v>19175236</v>
      </c>
      <c r="X53" s="42">
        <f t="shared" si="43"/>
        <v>19390704</v>
      </c>
      <c r="Y53" s="42">
        <f t="shared" si="43"/>
        <v>20401295</v>
      </c>
      <c r="Z53" s="42">
        <f t="shared" si="43"/>
        <v>21405034</v>
      </c>
      <c r="AA53" s="42">
        <f t="shared" si="43"/>
        <v>21405034</v>
      </c>
      <c r="AB53" s="75"/>
      <c r="AC53" s="75"/>
      <c r="AD53" s="75"/>
      <c r="AE53" s="75"/>
      <c r="AF53" s="75"/>
      <c r="AG53" s="75"/>
      <c r="AH53" s="75"/>
      <c r="AI53" s="75"/>
      <c r="AJ53" s="11"/>
    </row>
    <row r="54" spans="1:36" ht="66.75" customHeight="1">
      <c r="A54" s="77"/>
      <c r="B54" s="85"/>
      <c r="C54" s="85"/>
      <c r="D54" s="85"/>
      <c r="E54" s="77"/>
      <c r="F54" s="86"/>
      <c r="G54" s="86"/>
      <c r="H54" s="86"/>
      <c r="I54" s="72"/>
      <c r="J54" s="60"/>
      <c r="K54" s="60"/>
      <c r="L54" s="60"/>
      <c r="M54" s="3">
        <v>1</v>
      </c>
      <c r="N54" s="71" t="s">
        <v>61</v>
      </c>
      <c r="O54" s="71"/>
      <c r="P54" s="71"/>
      <c r="Q54" s="71"/>
      <c r="R54" s="71"/>
      <c r="S54" s="13" t="s">
        <v>68</v>
      </c>
      <c r="T54" s="14" t="s">
        <v>42</v>
      </c>
      <c r="U54" s="41">
        <f t="shared" si="8"/>
        <v>88691630</v>
      </c>
      <c r="V54" s="45">
        <v>13302860</v>
      </c>
      <c r="W54" s="45">
        <v>13908060</v>
      </c>
      <c r="X54" s="45">
        <v>14120450</v>
      </c>
      <c r="Y54" s="45">
        <v>15120000</v>
      </c>
      <c r="Z54" s="45">
        <v>16120130</v>
      </c>
      <c r="AA54" s="45">
        <v>16120130</v>
      </c>
      <c r="AB54" s="11"/>
      <c r="AC54" s="11"/>
      <c r="AD54" s="11"/>
      <c r="AE54" s="11"/>
      <c r="AF54" s="11"/>
      <c r="AG54" s="11"/>
      <c r="AH54" s="11"/>
      <c r="AI54" s="11"/>
      <c r="AJ54" s="11"/>
    </row>
    <row r="55" spans="1:36" ht="66.75" customHeight="1">
      <c r="A55" s="77"/>
      <c r="B55" s="85"/>
      <c r="C55" s="85"/>
      <c r="D55" s="85"/>
      <c r="E55" s="77"/>
      <c r="F55" s="86"/>
      <c r="G55" s="86"/>
      <c r="H55" s="86"/>
      <c r="I55" s="72"/>
      <c r="J55" s="60"/>
      <c r="K55" s="60"/>
      <c r="L55" s="60"/>
      <c r="M55" s="87">
        <v>2</v>
      </c>
      <c r="N55" s="104" t="s">
        <v>57</v>
      </c>
      <c r="O55" s="105"/>
      <c r="P55" s="106"/>
      <c r="Q55" s="27"/>
      <c r="R55" s="27"/>
      <c r="S55" s="90"/>
      <c r="T55" s="20" t="s">
        <v>40</v>
      </c>
      <c r="U55" s="41">
        <f t="shared" si="8"/>
        <v>96642</v>
      </c>
      <c r="V55" s="43">
        <f t="shared" ref="V55:AA55" si="44">V56+V57</f>
        <v>16107</v>
      </c>
      <c r="W55" s="43">
        <f t="shared" si="44"/>
        <v>16107</v>
      </c>
      <c r="X55" s="43">
        <f t="shared" si="44"/>
        <v>16107</v>
      </c>
      <c r="Y55" s="43">
        <f t="shared" si="44"/>
        <v>16107</v>
      </c>
      <c r="Z55" s="43">
        <f t="shared" si="44"/>
        <v>16107</v>
      </c>
      <c r="AA55" s="43">
        <f t="shared" si="44"/>
        <v>16107</v>
      </c>
      <c r="AB55" s="78" t="s">
        <v>88</v>
      </c>
      <c r="AC55" s="61" t="s">
        <v>95</v>
      </c>
      <c r="AD55" s="61">
        <v>100</v>
      </c>
      <c r="AE55" s="61">
        <v>100</v>
      </c>
      <c r="AF55" s="61">
        <v>100</v>
      </c>
      <c r="AG55" s="61">
        <v>100</v>
      </c>
      <c r="AH55" s="61">
        <v>100</v>
      </c>
      <c r="AI55" s="61">
        <v>100</v>
      </c>
      <c r="AJ55" s="11"/>
    </row>
    <row r="56" spans="1:36" ht="12.75" customHeight="1">
      <c r="A56" s="77"/>
      <c r="B56" s="85"/>
      <c r="C56" s="85"/>
      <c r="D56" s="85"/>
      <c r="E56" s="77"/>
      <c r="F56" s="86"/>
      <c r="G56" s="86"/>
      <c r="H56" s="86"/>
      <c r="I56" s="72"/>
      <c r="J56" s="60"/>
      <c r="K56" s="60"/>
      <c r="L56" s="60"/>
      <c r="M56" s="88"/>
      <c r="N56" s="107"/>
      <c r="O56" s="108"/>
      <c r="P56" s="109"/>
      <c r="Q56" s="27"/>
      <c r="R56" s="27"/>
      <c r="S56" s="91"/>
      <c r="T56" s="20" t="s">
        <v>41</v>
      </c>
      <c r="U56" s="41">
        <f t="shared" si="8"/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  <c r="AA56" s="43">
        <v>0</v>
      </c>
      <c r="AB56" s="79"/>
      <c r="AC56" s="61"/>
      <c r="AD56" s="61"/>
      <c r="AE56" s="61"/>
      <c r="AF56" s="61"/>
      <c r="AG56" s="61"/>
      <c r="AH56" s="61"/>
      <c r="AI56" s="61"/>
      <c r="AJ56" s="11"/>
    </row>
    <row r="57" spans="1:36" ht="26.25" customHeight="1">
      <c r="A57" s="77"/>
      <c r="B57" s="85"/>
      <c r="C57" s="85"/>
      <c r="D57" s="85"/>
      <c r="E57" s="77"/>
      <c r="F57" s="86"/>
      <c r="G57" s="86"/>
      <c r="H57" s="86"/>
      <c r="I57" s="72"/>
      <c r="J57" s="60"/>
      <c r="K57" s="60"/>
      <c r="L57" s="60"/>
      <c r="M57" s="89"/>
      <c r="N57" s="110"/>
      <c r="O57" s="111"/>
      <c r="P57" s="112"/>
      <c r="Q57" s="27"/>
      <c r="R57" s="27"/>
      <c r="S57" s="92"/>
      <c r="T57" s="20" t="s">
        <v>42</v>
      </c>
      <c r="U57" s="41">
        <f t="shared" si="8"/>
        <v>96642</v>
      </c>
      <c r="V57" s="43">
        <v>16107</v>
      </c>
      <c r="W57" s="43">
        <v>16107</v>
      </c>
      <c r="X57" s="43">
        <v>16107</v>
      </c>
      <c r="Y57" s="43">
        <v>16107</v>
      </c>
      <c r="Z57" s="43">
        <v>16107</v>
      </c>
      <c r="AA57" s="43">
        <v>16107</v>
      </c>
      <c r="AB57" s="80"/>
      <c r="AC57" s="61"/>
      <c r="AD57" s="61"/>
      <c r="AE57" s="61"/>
      <c r="AF57" s="61"/>
      <c r="AG57" s="61"/>
      <c r="AH57" s="61"/>
      <c r="AI57" s="61"/>
      <c r="AJ57" s="11"/>
    </row>
    <row r="58" spans="1:36" ht="27.75" customHeight="1">
      <c r="A58" s="77"/>
      <c r="B58" s="85"/>
      <c r="C58" s="85"/>
      <c r="D58" s="85"/>
      <c r="E58" s="77"/>
      <c r="F58" s="86"/>
      <c r="G58" s="86"/>
      <c r="H58" s="86"/>
      <c r="I58" s="72"/>
      <c r="J58" s="60"/>
      <c r="K58" s="60"/>
      <c r="L58" s="60"/>
      <c r="M58" s="87">
        <v>3</v>
      </c>
      <c r="N58" s="93" t="s">
        <v>87</v>
      </c>
      <c r="O58" s="94"/>
      <c r="P58" s="95"/>
      <c r="Q58" s="28"/>
      <c r="R58" s="28"/>
      <c r="S58" s="90"/>
      <c r="T58" s="20" t="s">
        <v>40</v>
      </c>
      <c r="U58" s="41">
        <f t="shared" si="8"/>
        <v>18662</v>
      </c>
      <c r="V58" s="43">
        <f t="shared" ref="V58:AA58" si="45">V59+V60</f>
        <v>5630</v>
      </c>
      <c r="W58" s="43">
        <f t="shared" si="45"/>
        <v>6032</v>
      </c>
      <c r="X58" s="43">
        <f t="shared" si="45"/>
        <v>0</v>
      </c>
      <c r="Y58" s="43">
        <f t="shared" si="45"/>
        <v>7000</v>
      </c>
      <c r="Z58" s="43">
        <f t="shared" si="45"/>
        <v>0</v>
      </c>
      <c r="AA58" s="43">
        <f t="shared" si="45"/>
        <v>0</v>
      </c>
      <c r="AB58" s="78" t="s">
        <v>89</v>
      </c>
      <c r="AC58" s="61" t="s">
        <v>95</v>
      </c>
      <c r="AD58" s="61">
        <v>100</v>
      </c>
      <c r="AE58" s="61">
        <v>100</v>
      </c>
      <c r="AF58" s="61">
        <v>100</v>
      </c>
      <c r="AG58" s="61">
        <v>100</v>
      </c>
      <c r="AH58" s="61">
        <v>100</v>
      </c>
      <c r="AI58" s="61">
        <v>100</v>
      </c>
      <c r="AJ58" s="11"/>
    </row>
    <row r="59" spans="1:36" ht="20.25" customHeight="1">
      <c r="A59" s="77"/>
      <c r="B59" s="85"/>
      <c r="C59" s="85"/>
      <c r="D59" s="85"/>
      <c r="E59" s="77"/>
      <c r="F59" s="86"/>
      <c r="G59" s="86"/>
      <c r="H59" s="86"/>
      <c r="I59" s="72"/>
      <c r="J59" s="60"/>
      <c r="K59" s="60"/>
      <c r="L59" s="60"/>
      <c r="M59" s="88"/>
      <c r="N59" s="96"/>
      <c r="O59" s="97"/>
      <c r="P59" s="98"/>
      <c r="Q59" s="28"/>
      <c r="R59" s="28"/>
      <c r="S59" s="91"/>
      <c r="T59" s="20" t="s">
        <v>41</v>
      </c>
      <c r="U59" s="41">
        <f t="shared" si="8"/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79"/>
      <c r="AC59" s="61"/>
      <c r="AD59" s="61"/>
      <c r="AE59" s="61"/>
      <c r="AF59" s="61"/>
      <c r="AG59" s="61"/>
      <c r="AH59" s="61"/>
      <c r="AI59" s="61"/>
      <c r="AJ59" s="11"/>
    </row>
    <row r="60" spans="1:36" ht="19.5" customHeight="1">
      <c r="A60" s="77"/>
      <c r="B60" s="85"/>
      <c r="C60" s="85"/>
      <c r="D60" s="85"/>
      <c r="E60" s="77"/>
      <c r="F60" s="86"/>
      <c r="G60" s="86"/>
      <c r="H60" s="86"/>
      <c r="I60" s="72"/>
      <c r="J60" s="60"/>
      <c r="K60" s="60"/>
      <c r="L60" s="60"/>
      <c r="M60" s="89"/>
      <c r="N60" s="99"/>
      <c r="O60" s="100"/>
      <c r="P60" s="101"/>
      <c r="Q60" s="28"/>
      <c r="R60" s="28"/>
      <c r="S60" s="92"/>
      <c r="T60" s="20" t="s">
        <v>42</v>
      </c>
      <c r="U60" s="41">
        <f t="shared" si="8"/>
        <v>18662</v>
      </c>
      <c r="V60" s="43">
        <v>5630</v>
      </c>
      <c r="W60" s="43">
        <v>6032</v>
      </c>
      <c r="X60" s="43">
        <v>0</v>
      </c>
      <c r="Y60" s="43">
        <v>7000</v>
      </c>
      <c r="Z60" s="43">
        <v>0</v>
      </c>
      <c r="AA60" s="43">
        <v>0</v>
      </c>
      <c r="AB60" s="80"/>
      <c r="AC60" s="61"/>
      <c r="AD60" s="61"/>
      <c r="AE60" s="61"/>
      <c r="AF60" s="61"/>
      <c r="AG60" s="61"/>
      <c r="AH60" s="61"/>
      <c r="AI60" s="61"/>
      <c r="AJ60" s="11"/>
    </row>
    <row r="61" spans="1:36" ht="129.75" customHeight="1">
      <c r="A61" s="77"/>
      <c r="B61" s="85"/>
      <c r="C61" s="85"/>
      <c r="D61" s="85"/>
      <c r="E61" s="77"/>
      <c r="F61" s="86"/>
      <c r="G61" s="86"/>
      <c r="H61" s="86"/>
      <c r="I61" s="72"/>
      <c r="J61" s="60"/>
      <c r="K61" s="60"/>
      <c r="L61" s="60"/>
      <c r="M61" s="122">
        <v>4</v>
      </c>
      <c r="N61" s="60" t="s">
        <v>64</v>
      </c>
      <c r="O61" s="60"/>
      <c r="P61" s="60"/>
      <c r="Q61" s="60"/>
      <c r="R61" s="60"/>
      <c r="S61" s="61"/>
      <c r="T61" s="20" t="s">
        <v>40</v>
      </c>
      <c r="U61" s="41">
        <f t="shared" si="8"/>
        <v>30651522</v>
      </c>
      <c r="V61" s="43">
        <f t="shared" ref="V61:AA61" si="46">V62+V63</f>
        <v>5108587</v>
      </c>
      <c r="W61" s="43">
        <f t="shared" si="46"/>
        <v>5108587</v>
      </c>
      <c r="X61" s="43">
        <f t="shared" si="46"/>
        <v>5108587</v>
      </c>
      <c r="Y61" s="43">
        <f t="shared" si="46"/>
        <v>5108587</v>
      </c>
      <c r="Z61" s="43">
        <f t="shared" si="46"/>
        <v>5108587</v>
      </c>
      <c r="AA61" s="43">
        <f t="shared" si="46"/>
        <v>5108587</v>
      </c>
      <c r="AB61" s="60" t="s">
        <v>63</v>
      </c>
      <c r="AC61" s="61" t="s">
        <v>95</v>
      </c>
      <c r="AD61" s="61">
        <v>100</v>
      </c>
      <c r="AE61" s="61">
        <v>100</v>
      </c>
      <c r="AF61" s="61">
        <v>100</v>
      </c>
      <c r="AG61" s="61">
        <v>100</v>
      </c>
      <c r="AH61" s="61">
        <v>100</v>
      </c>
      <c r="AI61" s="61">
        <v>100</v>
      </c>
      <c r="AJ61" s="11"/>
    </row>
    <row r="62" spans="1:36" ht="15.75" customHeight="1">
      <c r="A62" s="77"/>
      <c r="B62" s="85"/>
      <c r="C62" s="85"/>
      <c r="D62" s="85"/>
      <c r="E62" s="77"/>
      <c r="F62" s="86"/>
      <c r="G62" s="86"/>
      <c r="H62" s="86"/>
      <c r="I62" s="72"/>
      <c r="J62" s="60"/>
      <c r="K62" s="60"/>
      <c r="L62" s="60"/>
      <c r="M62" s="122"/>
      <c r="N62" s="60"/>
      <c r="O62" s="60"/>
      <c r="P62" s="60"/>
      <c r="Q62" s="60"/>
      <c r="R62" s="60"/>
      <c r="S62" s="61"/>
      <c r="T62" s="20" t="s">
        <v>41</v>
      </c>
      <c r="U62" s="41">
        <f t="shared" si="8"/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60"/>
      <c r="AC62" s="61"/>
      <c r="AD62" s="61"/>
      <c r="AE62" s="61"/>
      <c r="AF62" s="61"/>
      <c r="AG62" s="61"/>
      <c r="AH62" s="61"/>
      <c r="AI62" s="61"/>
      <c r="AJ62" s="11"/>
    </row>
    <row r="63" spans="1:36" ht="24" customHeight="1">
      <c r="A63" s="77"/>
      <c r="B63" s="85"/>
      <c r="C63" s="85"/>
      <c r="D63" s="85"/>
      <c r="E63" s="77"/>
      <c r="F63" s="86"/>
      <c r="G63" s="86"/>
      <c r="H63" s="86"/>
      <c r="I63" s="72"/>
      <c r="J63" s="60"/>
      <c r="K63" s="60"/>
      <c r="L63" s="60"/>
      <c r="M63" s="122"/>
      <c r="N63" s="60"/>
      <c r="O63" s="60"/>
      <c r="P63" s="60"/>
      <c r="Q63" s="60"/>
      <c r="R63" s="60"/>
      <c r="S63" s="61"/>
      <c r="T63" s="20" t="s">
        <v>42</v>
      </c>
      <c r="U63" s="41">
        <f t="shared" si="8"/>
        <v>30651522</v>
      </c>
      <c r="V63" s="43">
        <v>5108587</v>
      </c>
      <c r="W63" s="43">
        <v>5108587</v>
      </c>
      <c r="X63" s="43">
        <v>5108587</v>
      </c>
      <c r="Y63" s="43">
        <v>5108587</v>
      </c>
      <c r="Z63" s="43">
        <v>5108587</v>
      </c>
      <c r="AA63" s="43">
        <v>5108587</v>
      </c>
      <c r="AB63" s="60"/>
      <c r="AC63" s="61"/>
      <c r="AD63" s="61"/>
      <c r="AE63" s="61"/>
      <c r="AF63" s="61"/>
      <c r="AG63" s="61"/>
      <c r="AH63" s="61"/>
      <c r="AI63" s="61"/>
      <c r="AJ63" s="11"/>
    </row>
    <row r="64" spans="1:36" ht="117" customHeight="1">
      <c r="A64" s="77"/>
      <c r="B64" s="85"/>
      <c r="C64" s="85"/>
      <c r="D64" s="85"/>
      <c r="E64" s="77"/>
      <c r="F64" s="86"/>
      <c r="G64" s="86"/>
      <c r="H64" s="86"/>
      <c r="I64" s="72"/>
      <c r="J64" s="60"/>
      <c r="K64" s="60"/>
      <c r="L64" s="60"/>
      <c r="M64" s="26">
        <v>5</v>
      </c>
      <c r="N64" s="123" t="s">
        <v>65</v>
      </c>
      <c r="O64" s="124"/>
      <c r="P64" s="124"/>
      <c r="Q64" s="124"/>
      <c r="R64" s="125"/>
      <c r="S64" s="11"/>
      <c r="T64" s="21" t="s">
        <v>59</v>
      </c>
      <c r="U64" s="41">
        <f t="shared" si="8"/>
        <v>613151</v>
      </c>
      <c r="V64" s="43">
        <v>126120</v>
      </c>
      <c r="W64" s="43">
        <v>89450</v>
      </c>
      <c r="X64" s="43">
        <v>94560</v>
      </c>
      <c r="Y64" s="43">
        <v>96601</v>
      </c>
      <c r="Z64" s="43">
        <v>103210</v>
      </c>
      <c r="AA64" s="43">
        <v>103210</v>
      </c>
      <c r="AB64" s="18" t="s">
        <v>60</v>
      </c>
      <c r="AC64" s="11"/>
      <c r="AD64" s="11"/>
      <c r="AE64" s="11"/>
      <c r="AF64" s="11"/>
      <c r="AG64" s="11"/>
      <c r="AH64" s="11"/>
      <c r="AI64" s="11"/>
      <c r="AJ64" s="11"/>
    </row>
    <row r="65" spans="1:36" ht="64.5" customHeight="1">
      <c r="A65" s="77"/>
      <c r="B65" s="85"/>
      <c r="C65" s="85"/>
      <c r="D65" s="85"/>
      <c r="E65" s="77"/>
      <c r="F65" s="86"/>
      <c r="G65" s="86"/>
      <c r="H65" s="86"/>
      <c r="I65" s="72"/>
      <c r="J65" s="60"/>
      <c r="K65" s="60"/>
      <c r="L65" s="60"/>
      <c r="M65" s="26">
        <v>6</v>
      </c>
      <c r="N65" s="130" t="s">
        <v>32</v>
      </c>
      <c r="O65" s="131"/>
      <c r="P65" s="131"/>
      <c r="Q65" s="131"/>
      <c r="R65" s="132"/>
      <c r="S65" s="15"/>
      <c r="T65" s="22" t="s">
        <v>39</v>
      </c>
      <c r="U65" s="41">
        <f t="shared" si="8"/>
        <v>308000</v>
      </c>
      <c r="V65" s="37">
        <v>43000</v>
      </c>
      <c r="W65" s="37">
        <v>47000</v>
      </c>
      <c r="X65" s="37">
        <v>51000</v>
      </c>
      <c r="Y65" s="37">
        <v>53000</v>
      </c>
      <c r="Z65" s="37">
        <v>57000</v>
      </c>
      <c r="AA65" s="37">
        <v>57000</v>
      </c>
      <c r="AB65" s="28" t="s">
        <v>33</v>
      </c>
      <c r="AC65" s="11">
        <f>AD65+AE65+AF65+AG65+AH65+AI65</f>
        <v>600</v>
      </c>
      <c r="AD65" s="11">
        <v>100</v>
      </c>
      <c r="AE65" s="11">
        <v>100</v>
      </c>
      <c r="AF65" s="11">
        <v>100</v>
      </c>
      <c r="AG65" s="11">
        <v>100</v>
      </c>
      <c r="AH65" s="11">
        <v>100</v>
      </c>
      <c r="AI65" s="11">
        <v>100</v>
      </c>
      <c r="AJ65" s="11"/>
    </row>
    <row r="66" spans="1:36" ht="15.75" customHeight="1">
      <c r="A66" s="77"/>
      <c r="B66" s="85"/>
      <c r="C66" s="85"/>
      <c r="D66" s="85"/>
      <c r="E66" s="77"/>
      <c r="F66" s="86"/>
      <c r="G66" s="86"/>
      <c r="H66" s="86"/>
      <c r="I66" s="72" t="s">
        <v>11</v>
      </c>
      <c r="J66" s="60" t="s">
        <v>16</v>
      </c>
      <c r="K66" s="60"/>
      <c r="L66" s="60"/>
      <c r="M66" s="74"/>
      <c r="N66" s="74"/>
      <c r="O66" s="74"/>
      <c r="P66" s="74"/>
      <c r="Q66" s="74"/>
      <c r="R66" s="74"/>
      <c r="S66" s="74"/>
      <c r="T66" s="19" t="s">
        <v>40</v>
      </c>
      <c r="U66" s="40">
        <f t="shared" si="8"/>
        <v>134928620</v>
      </c>
      <c r="V66" s="42">
        <f t="shared" ref="V66" si="47">V67+V68</f>
        <v>20836301</v>
      </c>
      <c r="W66" s="42">
        <f t="shared" ref="W66" si="48">W67+W68</f>
        <v>21531251</v>
      </c>
      <c r="X66" s="42">
        <f t="shared" ref="X66" si="49">X67+X68</f>
        <v>22090711</v>
      </c>
      <c r="Y66" s="42">
        <f t="shared" ref="Y66" si="50">Y67+Y68</f>
        <v>22959451</v>
      </c>
      <c r="Z66" s="42">
        <f t="shared" ref="Z66:AA66" si="51">Z67+Z68</f>
        <v>23755453</v>
      </c>
      <c r="AA66" s="42">
        <f t="shared" si="51"/>
        <v>23755453</v>
      </c>
      <c r="AB66" s="75"/>
      <c r="AC66" s="75"/>
      <c r="AD66" s="75"/>
      <c r="AE66" s="75"/>
      <c r="AF66" s="75"/>
      <c r="AG66" s="75"/>
      <c r="AH66" s="75"/>
      <c r="AI66" s="75"/>
      <c r="AJ66" s="11"/>
    </row>
    <row r="67" spans="1:36" ht="21.75" customHeight="1">
      <c r="A67" s="77"/>
      <c r="B67" s="85"/>
      <c r="C67" s="85"/>
      <c r="D67" s="85"/>
      <c r="E67" s="77"/>
      <c r="F67" s="86"/>
      <c r="G67" s="86"/>
      <c r="H67" s="86"/>
      <c r="I67" s="72"/>
      <c r="J67" s="60"/>
      <c r="K67" s="60"/>
      <c r="L67" s="60"/>
      <c r="M67" s="74"/>
      <c r="N67" s="74"/>
      <c r="O67" s="74"/>
      <c r="P67" s="74"/>
      <c r="Q67" s="74"/>
      <c r="R67" s="74"/>
      <c r="S67" s="74"/>
      <c r="T67" s="19" t="s">
        <v>41</v>
      </c>
      <c r="U67" s="40">
        <f t="shared" si="8"/>
        <v>0</v>
      </c>
      <c r="V67" s="42">
        <f t="shared" ref="V67:AA67" si="52">V71</f>
        <v>0</v>
      </c>
      <c r="W67" s="42">
        <f t="shared" si="52"/>
        <v>0</v>
      </c>
      <c r="X67" s="42">
        <f t="shared" si="52"/>
        <v>0</v>
      </c>
      <c r="Y67" s="42">
        <f t="shared" si="52"/>
        <v>0</v>
      </c>
      <c r="Z67" s="42">
        <f t="shared" si="52"/>
        <v>0</v>
      </c>
      <c r="AA67" s="42">
        <f t="shared" si="52"/>
        <v>0</v>
      </c>
      <c r="AB67" s="75"/>
      <c r="AC67" s="75"/>
      <c r="AD67" s="75"/>
      <c r="AE67" s="75"/>
      <c r="AF67" s="75"/>
      <c r="AG67" s="75"/>
      <c r="AH67" s="75"/>
      <c r="AI67" s="75"/>
      <c r="AJ67" s="11"/>
    </row>
    <row r="68" spans="1:36" ht="15.75" customHeight="1">
      <c r="A68" s="77"/>
      <c r="B68" s="85"/>
      <c r="C68" s="85"/>
      <c r="D68" s="85"/>
      <c r="E68" s="77"/>
      <c r="F68" s="86"/>
      <c r="G68" s="86"/>
      <c r="H68" s="86"/>
      <c r="I68" s="72"/>
      <c r="J68" s="60"/>
      <c r="K68" s="60"/>
      <c r="L68" s="60"/>
      <c r="M68" s="74"/>
      <c r="N68" s="74"/>
      <c r="O68" s="74"/>
      <c r="P68" s="74"/>
      <c r="Q68" s="74"/>
      <c r="R68" s="74"/>
      <c r="S68" s="74"/>
      <c r="T68" s="19" t="s">
        <v>42</v>
      </c>
      <c r="U68" s="40">
        <f t="shared" si="8"/>
        <v>134928620</v>
      </c>
      <c r="V68" s="42">
        <f t="shared" ref="V68:AA68" si="53">V69+V72</f>
        <v>20836301</v>
      </c>
      <c r="W68" s="42">
        <f t="shared" si="53"/>
        <v>21531251</v>
      </c>
      <c r="X68" s="42">
        <f t="shared" si="53"/>
        <v>22090711</v>
      </c>
      <c r="Y68" s="42">
        <f t="shared" si="53"/>
        <v>22959451</v>
      </c>
      <c r="Z68" s="42">
        <f t="shared" si="53"/>
        <v>23755453</v>
      </c>
      <c r="AA68" s="42">
        <f t="shared" si="53"/>
        <v>23755453</v>
      </c>
      <c r="AB68" s="75"/>
      <c r="AC68" s="75"/>
      <c r="AD68" s="75"/>
      <c r="AE68" s="75"/>
      <c r="AF68" s="75"/>
      <c r="AG68" s="75"/>
      <c r="AH68" s="75"/>
      <c r="AI68" s="75"/>
      <c r="AJ68" s="11"/>
    </row>
    <row r="69" spans="1:36" ht="93.75" customHeight="1">
      <c r="A69" s="77"/>
      <c r="B69" s="85"/>
      <c r="C69" s="85"/>
      <c r="D69" s="85"/>
      <c r="E69" s="77"/>
      <c r="F69" s="86"/>
      <c r="G69" s="86"/>
      <c r="H69" s="86"/>
      <c r="I69" s="72"/>
      <c r="J69" s="60"/>
      <c r="K69" s="60"/>
      <c r="L69" s="60"/>
      <c r="M69" s="3">
        <v>1</v>
      </c>
      <c r="N69" s="71" t="s">
        <v>67</v>
      </c>
      <c r="O69" s="71"/>
      <c r="P69" s="71"/>
      <c r="Q69" s="71"/>
      <c r="R69" s="71"/>
      <c r="S69" s="13" t="s">
        <v>62</v>
      </c>
      <c r="T69" s="22" t="s">
        <v>39</v>
      </c>
      <c r="U69" s="41">
        <f t="shared" si="8"/>
        <v>93106154</v>
      </c>
      <c r="V69" s="37">
        <v>13865890</v>
      </c>
      <c r="W69" s="37">
        <v>14560840</v>
      </c>
      <c r="X69" s="37">
        <v>15120300</v>
      </c>
      <c r="Y69" s="37">
        <v>15989040</v>
      </c>
      <c r="Z69" s="37">
        <v>16785042</v>
      </c>
      <c r="AA69" s="37">
        <v>16785042</v>
      </c>
      <c r="AB69" s="11"/>
      <c r="AC69" s="11"/>
      <c r="AD69" s="11"/>
      <c r="AE69" s="11"/>
      <c r="AF69" s="11"/>
      <c r="AG69" s="11"/>
      <c r="AH69" s="11"/>
      <c r="AI69" s="11"/>
      <c r="AJ69" s="11"/>
    </row>
    <row r="70" spans="1:36" ht="15.75" customHeight="1">
      <c r="A70" s="77"/>
      <c r="B70" s="85"/>
      <c r="C70" s="85"/>
      <c r="D70" s="85"/>
      <c r="E70" s="77"/>
      <c r="F70" s="86"/>
      <c r="G70" s="86"/>
      <c r="H70" s="86"/>
      <c r="I70" s="72"/>
      <c r="J70" s="60"/>
      <c r="K70" s="60"/>
      <c r="L70" s="60"/>
      <c r="M70" s="122">
        <v>2</v>
      </c>
      <c r="N70" s="71" t="s">
        <v>64</v>
      </c>
      <c r="O70" s="71"/>
      <c r="P70" s="71"/>
      <c r="Q70" s="71"/>
      <c r="R70" s="71"/>
      <c r="S70" s="61"/>
      <c r="T70" s="20" t="s">
        <v>40</v>
      </c>
      <c r="U70" s="41">
        <f t="shared" si="8"/>
        <v>41822466</v>
      </c>
      <c r="V70" s="43">
        <f t="shared" ref="V70" si="54">V71+V72</f>
        <v>6970411</v>
      </c>
      <c r="W70" s="43">
        <f t="shared" ref="W70" si="55">W71+W72</f>
        <v>6970411</v>
      </c>
      <c r="X70" s="43">
        <f t="shared" ref="X70" si="56">X71+X72</f>
        <v>6970411</v>
      </c>
      <c r="Y70" s="43">
        <f t="shared" ref="Y70" si="57">Y71+Y72</f>
        <v>6970411</v>
      </c>
      <c r="Z70" s="43">
        <f t="shared" ref="Z70:AA70" si="58">Z71+Z72</f>
        <v>6970411</v>
      </c>
      <c r="AA70" s="43">
        <f t="shared" si="58"/>
        <v>6970411</v>
      </c>
      <c r="AB70" s="60" t="s">
        <v>63</v>
      </c>
      <c r="AC70" s="61" t="s">
        <v>95</v>
      </c>
      <c r="AD70" s="61">
        <v>100</v>
      </c>
      <c r="AE70" s="61">
        <v>100</v>
      </c>
      <c r="AF70" s="61">
        <v>100</v>
      </c>
      <c r="AG70" s="61">
        <v>100</v>
      </c>
      <c r="AH70" s="61">
        <v>100</v>
      </c>
      <c r="AI70" s="61">
        <v>100</v>
      </c>
      <c r="AJ70" s="11"/>
    </row>
    <row r="71" spans="1:36" ht="15.75" customHeight="1">
      <c r="A71" s="77"/>
      <c r="B71" s="85"/>
      <c r="C71" s="85"/>
      <c r="D71" s="85"/>
      <c r="E71" s="77"/>
      <c r="F71" s="86"/>
      <c r="G71" s="86"/>
      <c r="H71" s="86"/>
      <c r="I71" s="72"/>
      <c r="J71" s="60"/>
      <c r="K71" s="60"/>
      <c r="L71" s="60"/>
      <c r="M71" s="122"/>
      <c r="N71" s="71"/>
      <c r="O71" s="71"/>
      <c r="P71" s="71"/>
      <c r="Q71" s="71"/>
      <c r="R71" s="71"/>
      <c r="S71" s="61"/>
      <c r="T71" s="20" t="s">
        <v>41</v>
      </c>
      <c r="U71" s="41">
        <f t="shared" si="8"/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60"/>
      <c r="AC71" s="61"/>
      <c r="AD71" s="61"/>
      <c r="AE71" s="61"/>
      <c r="AF71" s="61"/>
      <c r="AG71" s="61"/>
      <c r="AH71" s="61"/>
      <c r="AI71" s="61"/>
      <c r="AJ71" s="11"/>
    </row>
    <row r="72" spans="1:36" ht="135" customHeight="1">
      <c r="A72" s="77"/>
      <c r="B72" s="85"/>
      <c r="C72" s="85"/>
      <c r="D72" s="85"/>
      <c r="E72" s="77"/>
      <c r="F72" s="86"/>
      <c r="G72" s="86"/>
      <c r="H72" s="86"/>
      <c r="I72" s="72"/>
      <c r="J72" s="60"/>
      <c r="K72" s="60"/>
      <c r="L72" s="60"/>
      <c r="M72" s="122"/>
      <c r="N72" s="71"/>
      <c r="O72" s="71"/>
      <c r="P72" s="71"/>
      <c r="Q72" s="71"/>
      <c r="R72" s="71"/>
      <c r="S72" s="61"/>
      <c r="T72" s="20" t="s">
        <v>42</v>
      </c>
      <c r="U72" s="41">
        <f t="shared" si="8"/>
        <v>41822466</v>
      </c>
      <c r="V72" s="43">
        <v>6970411</v>
      </c>
      <c r="W72" s="43">
        <v>6970411</v>
      </c>
      <c r="X72" s="43">
        <v>6970411</v>
      </c>
      <c r="Y72" s="43">
        <v>6970411</v>
      </c>
      <c r="Z72" s="43">
        <v>6970411</v>
      </c>
      <c r="AA72" s="43">
        <v>6970411</v>
      </c>
      <c r="AB72" s="60"/>
      <c r="AC72" s="61"/>
      <c r="AD72" s="61"/>
      <c r="AE72" s="61"/>
      <c r="AF72" s="61"/>
      <c r="AG72" s="61"/>
      <c r="AH72" s="61"/>
      <c r="AI72" s="61"/>
      <c r="AJ72" s="11"/>
    </row>
    <row r="73" spans="1:36" ht="13.5" customHeight="1">
      <c r="A73" s="77"/>
      <c r="B73" s="85"/>
      <c r="C73" s="85"/>
      <c r="D73" s="85"/>
      <c r="E73" s="77"/>
      <c r="F73" s="86"/>
      <c r="G73" s="86"/>
      <c r="H73" s="86"/>
      <c r="I73" s="72" t="s">
        <v>12</v>
      </c>
      <c r="J73" s="60" t="s">
        <v>17</v>
      </c>
      <c r="K73" s="73"/>
      <c r="L73" s="73"/>
      <c r="M73" s="74"/>
      <c r="N73" s="74"/>
      <c r="O73" s="74"/>
      <c r="P73" s="74"/>
      <c r="Q73" s="74"/>
      <c r="R73" s="74"/>
      <c r="S73" s="74"/>
      <c r="T73" s="19" t="s">
        <v>40</v>
      </c>
      <c r="U73" s="40">
        <f t="shared" si="8"/>
        <v>17800120</v>
      </c>
      <c r="V73" s="42">
        <f t="shared" ref="V73:AA73" si="59">V75</f>
        <v>2616780</v>
      </c>
      <c r="W73" s="42">
        <f t="shared" si="59"/>
        <v>2856142</v>
      </c>
      <c r="X73" s="42">
        <f t="shared" si="59"/>
        <v>3001120</v>
      </c>
      <c r="Y73" s="42">
        <f t="shared" si="59"/>
        <v>3079850</v>
      </c>
      <c r="Z73" s="42">
        <f t="shared" si="59"/>
        <v>3123114</v>
      </c>
      <c r="AA73" s="42">
        <f t="shared" si="59"/>
        <v>3123114</v>
      </c>
      <c r="AB73" s="75"/>
      <c r="AC73" s="75"/>
      <c r="AD73" s="75"/>
      <c r="AE73" s="75"/>
      <c r="AF73" s="75"/>
      <c r="AG73" s="75"/>
      <c r="AH73" s="75"/>
      <c r="AI73" s="75"/>
      <c r="AJ73" s="11"/>
    </row>
    <row r="74" spans="1:36" ht="0.75" hidden="1" customHeight="1">
      <c r="A74" s="77"/>
      <c r="B74" s="85"/>
      <c r="C74" s="85"/>
      <c r="D74" s="85"/>
      <c r="E74" s="77"/>
      <c r="F74" s="86"/>
      <c r="G74" s="86"/>
      <c r="H74" s="86"/>
      <c r="I74" s="72"/>
      <c r="J74" s="73"/>
      <c r="K74" s="73"/>
      <c r="L74" s="73"/>
      <c r="M74" s="74"/>
      <c r="N74" s="74"/>
      <c r="O74" s="74"/>
      <c r="P74" s="74"/>
      <c r="Q74" s="74"/>
      <c r="R74" s="74"/>
      <c r="S74" s="74"/>
      <c r="T74" s="19" t="s">
        <v>41</v>
      </c>
      <c r="U74" s="40" t="e">
        <f t="shared" si="8"/>
        <v>#REF!</v>
      </c>
      <c r="V74" s="42" t="e">
        <f>#REF!</f>
        <v>#REF!</v>
      </c>
      <c r="W74" s="42" t="e">
        <f>#REF!</f>
        <v>#REF!</v>
      </c>
      <c r="X74" s="42" t="e">
        <f>#REF!</f>
        <v>#REF!</v>
      </c>
      <c r="Y74" s="42" t="e">
        <f>#REF!</f>
        <v>#REF!</v>
      </c>
      <c r="Z74" s="42" t="e">
        <f>#REF!</f>
        <v>#REF!</v>
      </c>
      <c r="AA74" s="48"/>
      <c r="AB74" s="75"/>
      <c r="AC74" s="75"/>
      <c r="AD74" s="75"/>
      <c r="AE74" s="75"/>
      <c r="AF74" s="75"/>
      <c r="AG74" s="75"/>
      <c r="AH74" s="75"/>
      <c r="AI74" s="75"/>
      <c r="AJ74" s="11"/>
    </row>
    <row r="75" spans="1:36" ht="15.75" customHeight="1">
      <c r="A75" s="77"/>
      <c r="B75" s="85"/>
      <c r="C75" s="85"/>
      <c r="D75" s="85"/>
      <c r="E75" s="77"/>
      <c r="F75" s="86"/>
      <c r="G75" s="86"/>
      <c r="H75" s="86"/>
      <c r="I75" s="72"/>
      <c r="J75" s="73"/>
      <c r="K75" s="73"/>
      <c r="L75" s="73"/>
      <c r="M75" s="74"/>
      <c r="N75" s="74"/>
      <c r="O75" s="74"/>
      <c r="P75" s="74"/>
      <c r="Q75" s="74"/>
      <c r="R75" s="74"/>
      <c r="S75" s="74"/>
      <c r="T75" s="19" t="s">
        <v>42</v>
      </c>
      <c r="U75" s="40">
        <f t="shared" si="8"/>
        <v>17800120</v>
      </c>
      <c r="V75" s="42">
        <f t="shared" ref="V75:AA75" si="60">V76</f>
        <v>2616780</v>
      </c>
      <c r="W75" s="42">
        <f t="shared" si="60"/>
        <v>2856142</v>
      </c>
      <c r="X75" s="42">
        <f t="shared" si="60"/>
        <v>3001120</v>
      </c>
      <c r="Y75" s="42">
        <f t="shared" si="60"/>
        <v>3079850</v>
      </c>
      <c r="Z75" s="42">
        <f t="shared" si="60"/>
        <v>3123114</v>
      </c>
      <c r="AA75" s="42">
        <f t="shared" si="60"/>
        <v>3123114</v>
      </c>
      <c r="AB75" s="75"/>
      <c r="AC75" s="75"/>
      <c r="AD75" s="75"/>
      <c r="AE75" s="75"/>
      <c r="AF75" s="75"/>
      <c r="AG75" s="75"/>
      <c r="AH75" s="75"/>
      <c r="AI75" s="75"/>
      <c r="AJ75" s="11"/>
    </row>
    <row r="76" spans="1:36" ht="50.25" customHeight="1">
      <c r="A76" s="77"/>
      <c r="B76" s="85"/>
      <c r="C76" s="85"/>
      <c r="D76" s="85"/>
      <c r="E76" s="77"/>
      <c r="F76" s="86"/>
      <c r="G76" s="86"/>
      <c r="H76" s="86"/>
      <c r="I76" s="72"/>
      <c r="J76" s="73"/>
      <c r="K76" s="73"/>
      <c r="L76" s="73"/>
      <c r="M76" s="3">
        <v>1</v>
      </c>
      <c r="N76" s="71" t="s">
        <v>69</v>
      </c>
      <c r="O76" s="71"/>
      <c r="P76" s="71"/>
      <c r="Q76" s="71"/>
      <c r="R76" s="71"/>
      <c r="S76" s="13" t="s">
        <v>70</v>
      </c>
      <c r="T76" s="20" t="s">
        <v>42</v>
      </c>
      <c r="U76" s="41">
        <f t="shared" si="8"/>
        <v>17800120</v>
      </c>
      <c r="V76" s="43">
        <v>2616780</v>
      </c>
      <c r="W76" s="43">
        <v>2856142</v>
      </c>
      <c r="X76" s="43">
        <v>3001120</v>
      </c>
      <c r="Y76" s="43">
        <v>3079850</v>
      </c>
      <c r="Z76" s="43">
        <v>3123114</v>
      </c>
      <c r="AA76" s="43">
        <v>3123114</v>
      </c>
      <c r="AB76" s="11"/>
      <c r="AC76" s="11"/>
      <c r="AD76" s="11"/>
      <c r="AE76" s="11"/>
      <c r="AF76" s="11"/>
      <c r="AG76" s="11"/>
      <c r="AH76" s="11"/>
      <c r="AI76" s="11"/>
      <c r="AJ76" s="11"/>
    </row>
    <row r="77" spans="1:36" ht="50.25" customHeight="1">
      <c r="A77" s="77"/>
      <c r="B77" s="85"/>
      <c r="C77" s="85"/>
      <c r="D77" s="85"/>
      <c r="E77" s="77"/>
      <c r="F77" s="71"/>
      <c r="G77" s="71"/>
      <c r="H77" s="71"/>
      <c r="I77" s="72" t="s">
        <v>66</v>
      </c>
      <c r="J77" s="60" t="s">
        <v>18</v>
      </c>
      <c r="K77" s="73"/>
      <c r="L77" s="73"/>
      <c r="M77" s="74"/>
      <c r="N77" s="74"/>
      <c r="O77" s="74"/>
      <c r="P77" s="74"/>
      <c r="Q77" s="74"/>
      <c r="R77" s="74"/>
      <c r="S77" s="74"/>
      <c r="T77" s="19" t="s">
        <v>40</v>
      </c>
      <c r="U77" s="40">
        <f>U78</f>
        <v>60215964</v>
      </c>
      <c r="V77" s="40">
        <f t="shared" ref="V77:AA77" si="61">V78</f>
        <v>10035994</v>
      </c>
      <c r="W77" s="40">
        <f t="shared" si="61"/>
        <v>10035994</v>
      </c>
      <c r="X77" s="40">
        <f t="shared" si="61"/>
        <v>10035994</v>
      </c>
      <c r="Y77" s="40">
        <f t="shared" si="61"/>
        <v>10035994</v>
      </c>
      <c r="Z77" s="40">
        <f t="shared" si="61"/>
        <v>10035994</v>
      </c>
      <c r="AA77" s="40">
        <f t="shared" si="61"/>
        <v>10035994</v>
      </c>
      <c r="AB77" s="75"/>
      <c r="AC77" s="75"/>
      <c r="AD77" s="75"/>
      <c r="AE77" s="75"/>
      <c r="AF77" s="75"/>
      <c r="AG77" s="75"/>
      <c r="AH77" s="75"/>
      <c r="AI77" s="75"/>
      <c r="AJ77" s="11"/>
    </row>
    <row r="78" spans="1:36" ht="50.25" customHeight="1">
      <c r="A78" s="77"/>
      <c r="B78" s="85"/>
      <c r="C78" s="85"/>
      <c r="D78" s="85"/>
      <c r="E78" s="77"/>
      <c r="F78" s="71"/>
      <c r="G78" s="71"/>
      <c r="H78" s="71"/>
      <c r="I78" s="72"/>
      <c r="J78" s="73"/>
      <c r="K78" s="73"/>
      <c r="L78" s="73"/>
      <c r="M78" s="74"/>
      <c r="N78" s="74"/>
      <c r="O78" s="74"/>
      <c r="P78" s="74"/>
      <c r="Q78" s="74"/>
      <c r="R78" s="74"/>
      <c r="S78" s="74"/>
      <c r="T78" s="19" t="s">
        <v>72</v>
      </c>
      <c r="U78" s="40">
        <f>U79+U80+U81+U82+U83+U84</f>
        <v>60215964</v>
      </c>
      <c r="V78" s="40">
        <f t="shared" ref="V78:AA78" si="62">V79+V80+V81+V82+V83+V84</f>
        <v>10035994</v>
      </c>
      <c r="W78" s="40">
        <f t="shared" si="62"/>
        <v>10035994</v>
      </c>
      <c r="X78" s="40">
        <f t="shared" si="62"/>
        <v>10035994</v>
      </c>
      <c r="Y78" s="40">
        <f t="shared" si="62"/>
        <v>10035994</v>
      </c>
      <c r="Z78" s="40">
        <f t="shared" si="62"/>
        <v>10035994</v>
      </c>
      <c r="AA78" s="40">
        <f t="shared" si="62"/>
        <v>10035994</v>
      </c>
      <c r="AB78" s="75"/>
      <c r="AC78" s="75"/>
      <c r="AD78" s="75"/>
      <c r="AE78" s="75"/>
      <c r="AF78" s="75"/>
      <c r="AG78" s="75"/>
      <c r="AH78" s="75"/>
      <c r="AI78" s="75"/>
      <c r="AJ78" s="11"/>
    </row>
    <row r="79" spans="1:36" ht="50.25" customHeight="1">
      <c r="A79" s="77"/>
      <c r="B79" s="85"/>
      <c r="C79" s="85"/>
      <c r="D79" s="85"/>
      <c r="E79" s="77"/>
      <c r="F79" s="71"/>
      <c r="G79" s="71"/>
      <c r="H79" s="71"/>
      <c r="I79" s="72"/>
      <c r="J79" s="73"/>
      <c r="K79" s="73"/>
      <c r="L79" s="73"/>
      <c r="M79" s="32">
        <v>1</v>
      </c>
      <c r="N79" s="76" t="s">
        <v>71</v>
      </c>
      <c r="O79" s="76"/>
      <c r="P79" s="76"/>
      <c r="Q79" s="76"/>
      <c r="R79" s="76"/>
      <c r="S79" s="16" t="s">
        <v>82</v>
      </c>
      <c r="T79" s="11">
        <f>U79+V79+W79+X79+Y79+Z79</f>
        <v>14552890</v>
      </c>
      <c r="U79" s="41">
        <f t="shared" ref="U79:U84" si="63">V79+W79+X79+Y79+Z79+AA79</f>
        <v>7937940</v>
      </c>
      <c r="V79" s="43">
        <v>1322990</v>
      </c>
      <c r="W79" s="43">
        <v>1322990</v>
      </c>
      <c r="X79" s="43">
        <v>1322990</v>
      </c>
      <c r="Y79" s="43">
        <v>1322990</v>
      </c>
      <c r="Z79" s="43">
        <v>1322990</v>
      </c>
      <c r="AA79" s="43">
        <v>1322990</v>
      </c>
      <c r="AB79" s="11"/>
      <c r="AC79" s="11"/>
      <c r="AD79" s="11"/>
      <c r="AE79" s="11"/>
      <c r="AF79" s="11"/>
      <c r="AG79" s="11"/>
      <c r="AH79" s="11"/>
      <c r="AI79" s="11"/>
      <c r="AJ79" s="11"/>
    </row>
    <row r="80" spans="1:36" ht="50.25" customHeight="1">
      <c r="A80" s="77"/>
      <c r="B80" s="85"/>
      <c r="C80" s="85"/>
      <c r="D80" s="85"/>
      <c r="E80" s="77"/>
      <c r="F80" s="71"/>
      <c r="G80" s="71"/>
      <c r="H80" s="71"/>
      <c r="I80" s="72"/>
      <c r="J80" s="73"/>
      <c r="K80" s="73"/>
      <c r="L80" s="73"/>
      <c r="M80" s="32">
        <v>2</v>
      </c>
      <c r="N80" s="76" t="s">
        <v>73</v>
      </c>
      <c r="O80" s="76"/>
      <c r="P80" s="76"/>
      <c r="Q80" s="76"/>
      <c r="R80" s="76"/>
      <c r="S80" s="16" t="s">
        <v>81</v>
      </c>
      <c r="T80" s="11">
        <f>U80+V80+W80+X80+Y80+Z80</f>
        <v>28934950</v>
      </c>
      <c r="U80" s="41">
        <f t="shared" si="63"/>
        <v>15782700</v>
      </c>
      <c r="V80" s="43">
        <v>2630450</v>
      </c>
      <c r="W80" s="43">
        <v>2630450</v>
      </c>
      <c r="X80" s="43">
        <v>2630450</v>
      </c>
      <c r="Y80" s="43">
        <v>2630450</v>
      </c>
      <c r="Z80" s="43">
        <v>2630450</v>
      </c>
      <c r="AA80" s="43">
        <v>2630450</v>
      </c>
      <c r="AB80" s="11"/>
      <c r="AC80" s="11"/>
      <c r="AD80" s="11"/>
      <c r="AE80" s="11"/>
      <c r="AF80" s="11"/>
      <c r="AG80" s="11"/>
      <c r="AH80" s="11"/>
      <c r="AI80" s="11"/>
      <c r="AJ80" s="11"/>
    </row>
    <row r="81" spans="1:37" ht="50.25" customHeight="1">
      <c r="A81" s="77"/>
      <c r="B81" s="85"/>
      <c r="C81" s="85"/>
      <c r="D81" s="85"/>
      <c r="E81" s="77"/>
      <c r="F81" s="71"/>
      <c r="G81" s="71"/>
      <c r="H81" s="71"/>
      <c r="I81" s="72"/>
      <c r="J81" s="73"/>
      <c r="K81" s="73"/>
      <c r="L81" s="73"/>
      <c r="M81" s="32">
        <v>3</v>
      </c>
      <c r="N81" s="76" t="s">
        <v>74</v>
      </c>
      <c r="O81" s="76"/>
      <c r="P81" s="76"/>
      <c r="Q81" s="76"/>
      <c r="R81" s="76"/>
      <c r="S81" s="16" t="s">
        <v>80</v>
      </c>
      <c r="T81" s="11">
        <f>U81+V81+W81+X81+Y81+Z81</f>
        <v>22951412</v>
      </c>
      <c r="U81" s="41">
        <f t="shared" si="63"/>
        <v>12518952</v>
      </c>
      <c r="V81" s="43">
        <v>2086492</v>
      </c>
      <c r="W81" s="43">
        <v>2086492</v>
      </c>
      <c r="X81" s="43">
        <v>2086492</v>
      </c>
      <c r="Y81" s="43">
        <v>2086492</v>
      </c>
      <c r="Z81" s="43">
        <v>2086492</v>
      </c>
      <c r="AA81" s="43">
        <v>2086492</v>
      </c>
      <c r="AB81" s="25" t="s">
        <v>84</v>
      </c>
      <c r="AC81" s="11" t="s">
        <v>95</v>
      </c>
      <c r="AD81" s="11">
        <v>100</v>
      </c>
      <c r="AE81" s="11">
        <v>100</v>
      </c>
      <c r="AF81" s="11">
        <v>100</v>
      </c>
      <c r="AG81" s="11">
        <v>100</v>
      </c>
      <c r="AH81" s="11">
        <v>100</v>
      </c>
      <c r="AI81" s="11">
        <v>100</v>
      </c>
      <c r="AJ81" s="11"/>
    </row>
    <row r="82" spans="1:37" ht="50.25" customHeight="1">
      <c r="A82" s="77"/>
      <c r="B82" s="85"/>
      <c r="C82" s="85"/>
      <c r="D82" s="85"/>
      <c r="E82" s="77"/>
      <c r="F82" s="71"/>
      <c r="G82" s="71"/>
      <c r="H82" s="71"/>
      <c r="I82" s="72"/>
      <c r="J82" s="73"/>
      <c r="K82" s="73"/>
      <c r="L82" s="73"/>
      <c r="M82" s="32">
        <v>4</v>
      </c>
      <c r="N82" s="76" t="s">
        <v>75</v>
      </c>
      <c r="O82" s="76"/>
      <c r="P82" s="76"/>
      <c r="Q82" s="76"/>
      <c r="R82" s="76"/>
      <c r="S82" s="16" t="s">
        <v>79</v>
      </c>
      <c r="T82" s="11">
        <f>U82+V82+W82+X82+Y82+Z82</f>
        <v>31885854</v>
      </c>
      <c r="U82" s="41">
        <f t="shared" si="63"/>
        <v>17392284</v>
      </c>
      <c r="V82" s="43">
        <v>2898714</v>
      </c>
      <c r="W82" s="43">
        <v>2898714</v>
      </c>
      <c r="X82" s="43">
        <v>2898714</v>
      </c>
      <c r="Y82" s="43">
        <v>2898714</v>
      </c>
      <c r="Z82" s="43">
        <v>2898714</v>
      </c>
      <c r="AA82" s="43">
        <v>2898714</v>
      </c>
      <c r="AB82" s="24" t="s">
        <v>76</v>
      </c>
      <c r="AC82" s="11">
        <f>AD82+AE82+AF82+AG82+AH82+AI82</f>
        <v>114</v>
      </c>
      <c r="AD82" s="11">
        <v>19</v>
      </c>
      <c r="AE82" s="11">
        <v>19</v>
      </c>
      <c r="AF82" s="11">
        <v>19</v>
      </c>
      <c r="AG82" s="11">
        <v>19</v>
      </c>
      <c r="AH82" s="11">
        <v>19</v>
      </c>
      <c r="AI82" s="11">
        <v>19</v>
      </c>
      <c r="AJ82" s="11"/>
    </row>
    <row r="83" spans="1:37" ht="50.25" customHeight="1">
      <c r="A83" s="77"/>
      <c r="B83" s="85"/>
      <c r="C83" s="85"/>
      <c r="D83" s="85"/>
      <c r="E83" s="77"/>
      <c r="F83" s="71"/>
      <c r="G83" s="71"/>
      <c r="H83" s="71"/>
      <c r="I83" s="72"/>
      <c r="J83" s="73"/>
      <c r="K83" s="73"/>
      <c r="L83" s="73"/>
      <c r="M83" s="32">
        <v>5</v>
      </c>
      <c r="N83" s="76" t="s">
        <v>77</v>
      </c>
      <c r="O83" s="76"/>
      <c r="P83" s="76"/>
      <c r="Q83" s="76"/>
      <c r="R83" s="76"/>
      <c r="S83" s="16" t="s">
        <v>78</v>
      </c>
      <c r="T83" s="11">
        <f>U83+V83+W83+X83+Y83+Z83</f>
        <v>10200828</v>
      </c>
      <c r="U83" s="41">
        <f t="shared" ref="U83" si="64">V83+W83+X83+Y83+Z83+AA83</f>
        <v>5564088</v>
      </c>
      <c r="V83" s="43">
        <v>927348</v>
      </c>
      <c r="W83" s="43">
        <v>927348</v>
      </c>
      <c r="X83" s="43">
        <v>927348</v>
      </c>
      <c r="Y83" s="43">
        <v>927348</v>
      </c>
      <c r="Z83" s="43">
        <v>927348</v>
      </c>
      <c r="AA83" s="43">
        <v>927348</v>
      </c>
      <c r="AB83" s="50" t="s">
        <v>83</v>
      </c>
      <c r="AC83" s="11">
        <f>AD83+AE83+AF83+AG83+AH83+AI83</f>
        <v>12</v>
      </c>
      <c r="AD83" s="11">
        <v>2</v>
      </c>
      <c r="AE83" s="11">
        <v>2</v>
      </c>
      <c r="AF83" s="11">
        <v>2</v>
      </c>
      <c r="AG83" s="11">
        <v>2</v>
      </c>
      <c r="AH83" s="11">
        <v>2</v>
      </c>
      <c r="AI83" s="11">
        <v>2</v>
      </c>
      <c r="AJ83" s="11"/>
    </row>
    <row r="84" spans="1:37" ht="151.5" customHeight="1">
      <c r="A84" s="77"/>
      <c r="B84" s="85"/>
      <c r="C84" s="85"/>
      <c r="D84" s="85"/>
      <c r="E84" s="77"/>
      <c r="F84" s="71"/>
      <c r="G84" s="71"/>
      <c r="H84" s="71"/>
      <c r="I84" s="72"/>
      <c r="J84" s="73"/>
      <c r="K84" s="73"/>
      <c r="L84" s="73"/>
      <c r="M84" s="32">
        <v>6</v>
      </c>
      <c r="N84" s="76" t="s">
        <v>93</v>
      </c>
      <c r="O84" s="76"/>
      <c r="P84" s="76"/>
      <c r="Q84" s="76"/>
      <c r="R84" s="76"/>
      <c r="S84" s="16" t="s">
        <v>92</v>
      </c>
      <c r="T84" s="11">
        <v>0</v>
      </c>
      <c r="U84" s="41">
        <f t="shared" si="63"/>
        <v>1020000</v>
      </c>
      <c r="V84" s="43">
        <v>170000</v>
      </c>
      <c r="W84" s="43">
        <v>170000</v>
      </c>
      <c r="X84" s="43">
        <v>170000</v>
      </c>
      <c r="Y84" s="43">
        <v>170000</v>
      </c>
      <c r="Z84" s="43">
        <v>170000</v>
      </c>
      <c r="AA84" s="43">
        <v>170000</v>
      </c>
      <c r="AB84" s="51" t="s">
        <v>94</v>
      </c>
      <c r="AD84" s="11">
        <v>100</v>
      </c>
      <c r="AE84" s="11">
        <v>100</v>
      </c>
      <c r="AF84" s="11">
        <v>100</v>
      </c>
      <c r="AG84" s="11">
        <v>100</v>
      </c>
      <c r="AH84" s="11">
        <v>100</v>
      </c>
      <c r="AI84" s="11">
        <v>100</v>
      </c>
      <c r="AJ84" s="11"/>
    </row>
    <row r="85" spans="1:37" ht="15.75" customHeight="1">
      <c r="A85" s="62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4"/>
      <c r="T85" s="17" t="s">
        <v>40</v>
      </c>
      <c r="U85" s="49">
        <f>U86+U87</f>
        <v>1674214960.78</v>
      </c>
      <c r="V85" s="49">
        <f t="shared" ref="V85:AA85" si="65">V86+V87</f>
        <v>268440711.71000004</v>
      </c>
      <c r="W85" s="49">
        <f t="shared" si="65"/>
        <v>273685396</v>
      </c>
      <c r="X85" s="49">
        <f t="shared" si="65"/>
        <v>278534301.06999999</v>
      </c>
      <c r="Y85" s="49">
        <f t="shared" si="65"/>
        <v>280415786</v>
      </c>
      <c r="Z85" s="49">
        <f t="shared" si="65"/>
        <v>286569383</v>
      </c>
      <c r="AA85" s="49">
        <f t="shared" si="65"/>
        <v>286569383</v>
      </c>
      <c r="AB85" s="61"/>
      <c r="AC85" s="61"/>
      <c r="AD85" s="61"/>
      <c r="AE85" s="61"/>
      <c r="AF85" s="61"/>
      <c r="AG85" s="61"/>
      <c r="AH85" s="61"/>
      <c r="AI85" s="61"/>
      <c r="AK85" s="2">
        <v>0</v>
      </c>
    </row>
    <row r="86" spans="1:37" ht="15.75" customHeight="1">
      <c r="A86" s="65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7"/>
      <c r="T86" s="17" t="s">
        <v>41</v>
      </c>
      <c r="U86" s="49">
        <f>V86+W86+X86+Y86+Z86+AA86</f>
        <v>889259912</v>
      </c>
      <c r="V86" s="49">
        <f t="shared" ref="V86:Z86" si="66">V78+V67+V52+V20+V4</f>
        <v>146781687</v>
      </c>
      <c r="W86" s="49">
        <f t="shared" si="66"/>
        <v>147262537</v>
      </c>
      <c r="X86" s="49">
        <f t="shared" si="66"/>
        <v>148013097</v>
      </c>
      <c r="Y86" s="49">
        <f t="shared" si="66"/>
        <v>148633597</v>
      </c>
      <c r="Z86" s="49">
        <f t="shared" si="66"/>
        <v>149284497</v>
      </c>
      <c r="AA86" s="49">
        <f>AA78+AA67+AA52+AA20+AA4</f>
        <v>149284497</v>
      </c>
      <c r="AB86" s="61"/>
      <c r="AC86" s="61"/>
      <c r="AD86" s="61"/>
      <c r="AE86" s="61"/>
      <c r="AF86" s="61"/>
      <c r="AG86" s="61"/>
      <c r="AH86" s="61"/>
      <c r="AI86" s="61"/>
    </row>
    <row r="87" spans="1:37" ht="15.75" customHeight="1">
      <c r="A87" s="68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70"/>
      <c r="T87" s="17" t="s">
        <v>42</v>
      </c>
      <c r="U87" s="49">
        <f>V87+W87+X87+Y87+Z87+AA87</f>
        <v>784955048.77999997</v>
      </c>
      <c r="V87" s="49">
        <f t="shared" ref="V87:AA87" si="67">V75+V68+V53+V21+V5</f>
        <v>121659024.71000001</v>
      </c>
      <c r="W87" s="49">
        <f t="shared" si="67"/>
        <v>126422859</v>
      </c>
      <c r="X87" s="49">
        <f t="shared" si="67"/>
        <v>130521204.06999999</v>
      </c>
      <c r="Y87" s="49">
        <f t="shared" si="67"/>
        <v>131782189</v>
      </c>
      <c r="Z87" s="49">
        <f t="shared" si="67"/>
        <v>137284886</v>
      </c>
      <c r="AA87" s="49">
        <f t="shared" si="67"/>
        <v>137284886</v>
      </c>
      <c r="AB87" s="61"/>
      <c r="AC87" s="61"/>
      <c r="AD87" s="61"/>
      <c r="AE87" s="61"/>
      <c r="AF87" s="61"/>
      <c r="AG87" s="61"/>
      <c r="AH87" s="61"/>
      <c r="AI87" s="61"/>
    </row>
    <row r="88" spans="1:37" ht="15.75" customHeight="1">
      <c r="I88" s="7"/>
      <c r="J88" s="23"/>
      <c r="K88" s="23"/>
      <c r="L88" s="23"/>
      <c r="M88" s="8"/>
      <c r="N88" s="102"/>
      <c r="O88" s="102"/>
      <c r="P88" s="102"/>
      <c r="Q88" s="102"/>
      <c r="R88" s="102"/>
    </row>
    <row r="89" spans="1:37" ht="15.75" customHeight="1">
      <c r="I89" s="7"/>
      <c r="J89" s="23"/>
      <c r="K89" s="23"/>
      <c r="L89" s="23"/>
      <c r="M89" s="8"/>
      <c r="N89" s="102"/>
      <c r="O89" s="102"/>
      <c r="P89" s="102"/>
      <c r="Q89" s="102"/>
      <c r="R89" s="102"/>
      <c r="V89" s="56"/>
    </row>
    <row r="90" spans="1:37" ht="15.75" customHeight="1">
      <c r="I90" s="7"/>
      <c r="J90" s="23"/>
      <c r="K90" s="23"/>
      <c r="L90" s="23"/>
      <c r="M90" s="8"/>
      <c r="N90" s="102"/>
      <c r="O90" s="102"/>
      <c r="P90" s="102"/>
      <c r="Q90" s="102"/>
      <c r="R90" s="102"/>
      <c r="V90" s="56"/>
    </row>
    <row r="91" spans="1:37" ht="15.75" customHeight="1">
      <c r="I91" s="7"/>
      <c r="J91" s="23"/>
      <c r="K91" s="23"/>
      <c r="L91" s="23"/>
      <c r="M91" s="8"/>
      <c r="N91" s="102"/>
      <c r="O91" s="102"/>
      <c r="P91" s="102"/>
      <c r="Q91" s="102"/>
      <c r="R91" s="102"/>
      <c r="V91" s="56"/>
    </row>
    <row r="92" spans="1:37" ht="15.75" customHeight="1">
      <c r="I92" s="7"/>
      <c r="J92" s="23"/>
      <c r="K92" s="23"/>
      <c r="L92" s="23"/>
      <c r="M92" s="8"/>
      <c r="N92" s="102"/>
      <c r="O92" s="102"/>
      <c r="P92" s="102"/>
      <c r="Q92" s="102"/>
      <c r="R92" s="102"/>
      <c r="V92" s="56"/>
    </row>
    <row r="93" spans="1:37" ht="15.75" customHeight="1">
      <c r="I93" s="7"/>
      <c r="J93" s="23"/>
      <c r="K93" s="23"/>
      <c r="L93" s="23"/>
      <c r="M93" s="8"/>
      <c r="N93" s="102"/>
      <c r="O93" s="102"/>
      <c r="P93" s="102"/>
      <c r="Q93" s="102"/>
      <c r="R93" s="102"/>
      <c r="V93" s="56"/>
    </row>
    <row r="94" spans="1:37" ht="15.75" customHeight="1">
      <c r="I94" s="7"/>
      <c r="J94" s="23"/>
      <c r="K94" s="23"/>
      <c r="L94" s="23"/>
      <c r="M94" s="8"/>
      <c r="N94" s="102"/>
      <c r="O94" s="102"/>
      <c r="P94" s="102"/>
      <c r="Q94" s="102"/>
      <c r="R94" s="102"/>
      <c r="V94" s="56"/>
    </row>
    <row r="95" spans="1:37">
      <c r="J95" s="102"/>
      <c r="K95" s="103"/>
      <c r="L95" s="103"/>
      <c r="M95" s="8"/>
      <c r="N95" s="7"/>
      <c r="O95" s="7"/>
      <c r="P95" s="7"/>
      <c r="Q95" s="7"/>
      <c r="R95" s="7"/>
    </row>
    <row r="96" spans="1:37">
      <c r="J96" s="103"/>
      <c r="K96" s="103"/>
      <c r="L96" s="103"/>
      <c r="M96" s="8"/>
      <c r="N96" s="7"/>
      <c r="O96" s="7"/>
      <c r="P96" s="7"/>
      <c r="Q96" s="7"/>
      <c r="R96" s="7"/>
    </row>
    <row r="97" spans="10:18">
      <c r="J97" s="103"/>
      <c r="K97" s="103"/>
      <c r="L97" s="103"/>
      <c r="M97" s="8"/>
      <c r="N97" s="7"/>
      <c r="O97" s="7"/>
      <c r="P97" s="7"/>
      <c r="Q97" s="7"/>
      <c r="R97" s="7"/>
    </row>
    <row r="98" spans="10:18">
      <c r="J98" s="103"/>
      <c r="K98" s="103"/>
      <c r="L98" s="103"/>
      <c r="M98" s="8"/>
      <c r="N98" s="7"/>
      <c r="O98" s="7"/>
      <c r="P98" s="7"/>
      <c r="Q98" s="7"/>
      <c r="R98" s="7"/>
    </row>
    <row r="99" spans="10:18">
      <c r="J99" s="103"/>
      <c r="K99" s="103"/>
      <c r="L99" s="103"/>
      <c r="M99" s="8"/>
      <c r="N99" s="7"/>
      <c r="O99" s="7"/>
      <c r="P99" s="7"/>
      <c r="Q99" s="7"/>
      <c r="R99" s="7"/>
    </row>
    <row r="100" spans="10:18">
      <c r="J100" s="103"/>
      <c r="K100" s="103"/>
      <c r="L100" s="103"/>
      <c r="M100" s="8"/>
      <c r="N100" s="7"/>
      <c r="O100" s="7"/>
      <c r="P100" s="7"/>
      <c r="Q100" s="7"/>
      <c r="R100" s="7"/>
    </row>
    <row r="101" spans="10:18">
      <c r="J101" s="103"/>
      <c r="K101" s="103"/>
      <c r="L101" s="103"/>
      <c r="M101" s="8"/>
      <c r="N101" s="7"/>
      <c r="O101" s="7"/>
      <c r="P101" s="7"/>
      <c r="Q101" s="7"/>
      <c r="R101" s="7"/>
    </row>
    <row r="102" spans="10:18">
      <c r="J102" s="103"/>
      <c r="K102" s="103"/>
      <c r="L102" s="103"/>
      <c r="M102" s="8"/>
      <c r="N102" s="7"/>
      <c r="O102" s="7"/>
      <c r="P102" s="7"/>
      <c r="Q102" s="7"/>
      <c r="R102" s="7"/>
    </row>
    <row r="103" spans="10:18">
      <c r="J103" s="103"/>
      <c r="K103" s="103"/>
      <c r="L103" s="103"/>
      <c r="M103" s="8"/>
      <c r="N103" s="7"/>
      <c r="O103" s="7"/>
      <c r="P103" s="7"/>
      <c r="Q103" s="7"/>
      <c r="R103" s="7"/>
    </row>
    <row r="104" spans="10:18">
      <c r="J104" s="103"/>
      <c r="K104" s="103"/>
      <c r="L104" s="103"/>
      <c r="M104" s="8"/>
      <c r="N104" s="7"/>
      <c r="O104" s="7"/>
      <c r="P104" s="7"/>
      <c r="Q104" s="7"/>
      <c r="R104" s="7"/>
    </row>
    <row r="105" spans="10:18">
      <c r="J105" s="7"/>
      <c r="K105" s="7"/>
      <c r="L105" s="7"/>
      <c r="M105" s="8"/>
      <c r="N105" s="7"/>
      <c r="O105" s="7"/>
      <c r="P105" s="7"/>
      <c r="Q105" s="7"/>
      <c r="R105" s="7"/>
    </row>
    <row r="106" spans="10:18">
      <c r="J106" s="7"/>
      <c r="K106" s="7"/>
      <c r="L106" s="7"/>
      <c r="M106" s="8"/>
      <c r="N106" s="7"/>
      <c r="O106" s="7"/>
      <c r="P106" s="7"/>
      <c r="Q106" s="7"/>
      <c r="R106" s="7"/>
    </row>
    <row r="107" spans="10:18">
      <c r="J107" s="7"/>
      <c r="K107" s="7"/>
      <c r="L107" s="7"/>
      <c r="M107" s="8"/>
      <c r="N107" s="7"/>
      <c r="O107" s="7"/>
      <c r="P107" s="7"/>
      <c r="Q107" s="7"/>
      <c r="R107" s="7"/>
    </row>
  </sheetData>
  <mergeCells count="215">
    <mergeCell ref="AE55:AE57"/>
    <mergeCell ref="AF55:AF57"/>
    <mergeCell ref="AG55:AG57"/>
    <mergeCell ref="AI55:AI57"/>
    <mergeCell ref="S55:S57"/>
    <mergeCell ref="S34:S36"/>
    <mergeCell ref="AI31:AI33"/>
    <mergeCell ref="AB34:AB36"/>
    <mergeCell ref="AC34:AC36"/>
    <mergeCell ref="AD34:AD36"/>
    <mergeCell ref="AE34:AE36"/>
    <mergeCell ref="AF34:AF36"/>
    <mergeCell ref="AG34:AG36"/>
    <mergeCell ref="AI34:AI36"/>
    <mergeCell ref="AI47:AI49"/>
    <mergeCell ref="AI44:AI46"/>
    <mergeCell ref="AB73:AI75"/>
    <mergeCell ref="M61:M63"/>
    <mergeCell ref="N61:R63"/>
    <mergeCell ref="S61:S63"/>
    <mergeCell ref="AB61:AB63"/>
    <mergeCell ref="AC61:AC63"/>
    <mergeCell ref="AD61:AD63"/>
    <mergeCell ref="AE61:AE63"/>
    <mergeCell ref="AF61:AF63"/>
    <mergeCell ref="N65:R65"/>
    <mergeCell ref="AH61:AH63"/>
    <mergeCell ref="AH70:AH72"/>
    <mergeCell ref="AB66:AI68"/>
    <mergeCell ref="M66:S68"/>
    <mergeCell ref="M70:M72"/>
    <mergeCell ref="N70:R72"/>
    <mergeCell ref="S70:S72"/>
    <mergeCell ref="AB70:AB72"/>
    <mergeCell ref="AC70:AC72"/>
    <mergeCell ref="AD70:AD72"/>
    <mergeCell ref="AE70:AE72"/>
    <mergeCell ref="AF70:AF72"/>
    <mergeCell ref="AG70:AG72"/>
    <mergeCell ref="AI70:AI72"/>
    <mergeCell ref="M31:M33"/>
    <mergeCell ref="S31:S33"/>
    <mergeCell ref="N34:R36"/>
    <mergeCell ref="M34:M36"/>
    <mergeCell ref="N37:R39"/>
    <mergeCell ref="M37:M39"/>
    <mergeCell ref="AF28:AF30"/>
    <mergeCell ref="AG28:AG30"/>
    <mergeCell ref="AI28:AI30"/>
    <mergeCell ref="AB37:AB39"/>
    <mergeCell ref="AC37:AC39"/>
    <mergeCell ref="AD37:AD39"/>
    <mergeCell ref="AE37:AE39"/>
    <mergeCell ref="AF37:AF39"/>
    <mergeCell ref="M47:M49"/>
    <mergeCell ref="N47:R49"/>
    <mergeCell ref="S47:S49"/>
    <mergeCell ref="AB47:AB49"/>
    <mergeCell ref="AC47:AC49"/>
    <mergeCell ref="AD47:AD49"/>
    <mergeCell ref="AE47:AE49"/>
    <mergeCell ref="AF47:AF49"/>
    <mergeCell ref="AG47:AG49"/>
    <mergeCell ref="AF16:AF18"/>
    <mergeCell ref="M40:M42"/>
    <mergeCell ref="N40:R42"/>
    <mergeCell ref="AB19:AI21"/>
    <mergeCell ref="AB40:AB42"/>
    <mergeCell ref="AC40:AC42"/>
    <mergeCell ref="AD40:AD42"/>
    <mergeCell ref="AE40:AE42"/>
    <mergeCell ref="AF40:AF42"/>
    <mergeCell ref="AG40:AG42"/>
    <mergeCell ref="AI40:AI42"/>
    <mergeCell ref="S40:S42"/>
    <mergeCell ref="AB31:AB33"/>
    <mergeCell ref="AC31:AC33"/>
    <mergeCell ref="AD31:AD33"/>
    <mergeCell ref="AE31:AE33"/>
    <mergeCell ref="AF31:AF33"/>
    <mergeCell ref="AG31:AG33"/>
    <mergeCell ref="N23:R23"/>
    <mergeCell ref="AG37:AG39"/>
    <mergeCell ref="AI37:AI39"/>
    <mergeCell ref="S37:S39"/>
    <mergeCell ref="M19:S21"/>
    <mergeCell ref="N26:P26"/>
    <mergeCell ref="AB3:AI5"/>
    <mergeCell ref="AB13:AB15"/>
    <mergeCell ref="AC13:AC15"/>
    <mergeCell ref="AD13:AD15"/>
    <mergeCell ref="AE13:AE15"/>
    <mergeCell ref="AF13:AF15"/>
    <mergeCell ref="AG13:AG15"/>
    <mergeCell ref="AI13:AI15"/>
    <mergeCell ref="N10:P10"/>
    <mergeCell ref="N11:P11"/>
    <mergeCell ref="S13:S15"/>
    <mergeCell ref="AH13:AH15"/>
    <mergeCell ref="M3:S5"/>
    <mergeCell ref="AB16:AB18"/>
    <mergeCell ref="M13:M18"/>
    <mergeCell ref="N8:R8"/>
    <mergeCell ref="N9:R9"/>
    <mergeCell ref="N54:R54"/>
    <mergeCell ref="N64:R64"/>
    <mergeCell ref="AB51:AI53"/>
    <mergeCell ref="AG61:AG63"/>
    <mergeCell ref="AI61:AI63"/>
    <mergeCell ref="N50:R50"/>
    <mergeCell ref="AG16:AG18"/>
    <mergeCell ref="AI16:AI18"/>
    <mergeCell ref="N25:P25"/>
    <mergeCell ref="N27:P27"/>
    <mergeCell ref="N28:R30"/>
    <mergeCell ref="S28:S30"/>
    <mergeCell ref="M28:M30"/>
    <mergeCell ref="AB28:AB30"/>
    <mergeCell ref="AC28:AC30"/>
    <mergeCell ref="AD28:AD30"/>
    <mergeCell ref="AE28:AE30"/>
    <mergeCell ref="AC16:AC18"/>
    <mergeCell ref="AD16:AD18"/>
    <mergeCell ref="AE16:AE18"/>
    <mergeCell ref="J95:L104"/>
    <mergeCell ref="N7:R7"/>
    <mergeCell ref="N12:P12"/>
    <mergeCell ref="N22:R22"/>
    <mergeCell ref="J19:L50"/>
    <mergeCell ref="I19:I50"/>
    <mergeCell ref="J51:L65"/>
    <mergeCell ref="J3:L18"/>
    <mergeCell ref="I3:I18"/>
    <mergeCell ref="N13:P15"/>
    <mergeCell ref="N31:R33"/>
    <mergeCell ref="N55:P57"/>
    <mergeCell ref="N91:R91"/>
    <mergeCell ref="N92:R92"/>
    <mergeCell ref="N93:R93"/>
    <mergeCell ref="N94:R94"/>
    <mergeCell ref="N88:R88"/>
    <mergeCell ref="N89:R89"/>
    <mergeCell ref="N90:R90"/>
    <mergeCell ref="J73:L76"/>
    <mergeCell ref="I73:I76"/>
    <mergeCell ref="N16:P18"/>
    <mergeCell ref="M51:S53"/>
    <mergeCell ref="M55:M57"/>
    <mergeCell ref="J2:L2"/>
    <mergeCell ref="N2:R2"/>
    <mergeCell ref="B1:D1"/>
    <mergeCell ref="F1:H1"/>
    <mergeCell ref="J1:L1"/>
    <mergeCell ref="N1:R1"/>
    <mergeCell ref="B2:D2"/>
    <mergeCell ref="F2:H2"/>
    <mergeCell ref="I51:I65"/>
    <mergeCell ref="E3:E84"/>
    <mergeCell ref="J66:L72"/>
    <mergeCell ref="I66:I72"/>
    <mergeCell ref="N24:R24"/>
    <mergeCell ref="N69:R69"/>
    <mergeCell ref="N43:R43"/>
    <mergeCell ref="N6:R6"/>
    <mergeCell ref="M73:S75"/>
    <mergeCell ref="N76:R76"/>
    <mergeCell ref="S16:S18"/>
    <mergeCell ref="B3:D84"/>
    <mergeCell ref="F3:H76"/>
    <mergeCell ref="M58:M60"/>
    <mergeCell ref="S58:S60"/>
    <mergeCell ref="N58:P60"/>
    <mergeCell ref="AH16:AH18"/>
    <mergeCell ref="AH28:AH30"/>
    <mergeCell ref="AH31:AH33"/>
    <mergeCell ref="AH34:AH36"/>
    <mergeCell ref="AH37:AH39"/>
    <mergeCell ref="AH40:AH42"/>
    <mergeCell ref="AH47:AH49"/>
    <mergeCell ref="AH55:AH57"/>
    <mergeCell ref="AH58:AH60"/>
    <mergeCell ref="AH44:AH46"/>
    <mergeCell ref="A85:S87"/>
    <mergeCell ref="F77:H84"/>
    <mergeCell ref="I77:I84"/>
    <mergeCell ref="J77:L84"/>
    <mergeCell ref="M77:S78"/>
    <mergeCell ref="AB77:AI78"/>
    <mergeCell ref="N79:R79"/>
    <mergeCell ref="N80:R80"/>
    <mergeCell ref="N81:R81"/>
    <mergeCell ref="N82:R82"/>
    <mergeCell ref="N84:R84"/>
    <mergeCell ref="N83:R83"/>
    <mergeCell ref="AB85:AI87"/>
    <mergeCell ref="A3:A84"/>
    <mergeCell ref="AB58:AB60"/>
    <mergeCell ref="AC58:AC60"/>
    <mergeCell ref="AD58:AD60"/>
    <mergeCell ref="AE58:AE60"/>
    <mergeCell ref="AF58:AF60"/>
    <mergeCell ref="AB55:AB57"/>
    <mergeCell ref="AG58:AG60"/>
    <mergeCell ref="AI58:AI60"/>
    <mergeCell ref="AC55:AC57"/>
    <mergeCell ref="AD55:AD57"/>
    <mergeCell ref="M44:M46"/>
    <mergeCell ref="N44:R46"/>
    <mergeCell ref="S44:S46"/>
    <mergeCell ref="AB44:AB46"/>
    <mergeCell ref="AC44:AC46"/>
    <mergeCell ref="AD44:AD46"/>
    <mergeCell ref="AE44:AE46"/>
    <mergeCell ref="AF44:AF46"/>
    <mergeCell ref="AG44:AG46"/>
  </mergeCells>
  <pageMargins left="0.70866141732283472" right="0.70866141732283472" top="0.74803149606299213" bottom="0.74803149606299213" header="0.31496062992125984" footer="0.31496062992125984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2020-03-10T04:15:41Z</dcterms:modified>
</cp:coreProperties>
</file>